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30" windowWidth="11340" windowHeight="79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<sst xmlns="http://schemas.openxmlformats.org/spreadsheetml/2006/main" count="302" uniqueCount="191">
  <si>
    <t>Plan za 2012</t>
  </si>
  <si>
    <t>NAZIV PREDMETA NABAVE</t>
  </si>
  <si>
    <t>Uredski materijal</t>
  </si>
  <si>
    <t>literatura</t>
  </si>
  <si>
    <t xml:space="preserve"> </t>
  </si>
  <si>
    <t>časopisi</t>
  </si>
  <si>
    <t>stručna literatura</t>
  </si>
  <si>
    <t>Materijal za čišćenje i održavanje</t>
  </si>
  <si>
    <t>sredstva za pranje rublja</t>
  </si>
  <si>
    <t>sredstva za pranja dezinfekciju,posuđa,sanitarija</t>
  </si>
  <si>
    <t>pomagala za čišćenje</t>
  </si>
  <si>
    <t>Ostali mat. Za čišćenje</t>
  </si>
  <si>
    <t>Materijal za higijenske potrebe i njegu</t>
  </si>
  <si>
    <t>sredstva za održavanje osobne higijene</t>
  </si>
  <si>
    <t>pelene</t>
  </si>
  <si>
    <t>Ostali materijal za potrebe red. poslovanja</t>
  </si>
  <si>
    <t>kućne potrepštine</t>
  </si>
  <si>
    <t>pvc proizvodi</t>
  </si>
  <si>
    <t>MATERIJAL I SIROVINE</t>
  </si>
  <si>
    <t>Svježa riba</t>
  </si>
  <si>
    <t>Smrznuta riba</t>
  </si>
  <si>
    <t xml:space="preserve">Konzervirana </t>
  </si>
  <si>
    <t xml:space="preserve">Bakalar </t>
  </si>
  <si>
    <t xml:space="preserve">Ulje i margarini </t>
  </si>
  <si>
    <t>Šećer, žitarice i tjestenine</t>
  </si>
  <si>
    <t>ostali preh. Proizvodi grupa ( OS )</t>
  </si>
  <si>
    <t>povrće lisnato, kup. Korj.</t>
  </si>
  <si>
    <t>povrće leguminoze</t>
  </si>
  <si>
    <t>gomoljsto povrće</t>
  </si>
  <si>
    <t>kiselo povrće</t>
  </si>
  <si>
    <t>konzervirane prerađevine</t>
  </si>
  <si>
    <t>mljeko</t>
  </si>
  <si>
    <t>mliječni proizvodi ( jpgurt, mlj. namazi.)</t>
  </si>
  <si>
    <t>mliječni proizvodi - sirevi</t>
  </si>
  <si>
    <t>Meso i mesni proizvodi</t>
  </si>
  <si>
    <t>perad</t>
  </si>
  <si>
    <t xml:space="preserve">svježe meso </t>
  </si>
  <si>
    <t>iznitrice</t>
  </si>
  <si>
    <t>Suhomesnati proizvodi -salame</t>
  </si>
  <si>
    <t>Suhomesnati proizvodi - kobasice</t>
  </si>
  <si>
    <t>Suhomesnati proizvodi- suhomeso</t>
  </si>
  <si>
    <t>jaja</t>
  </si>
  <si>
    <t>kruh i krušni proizvodi</t>
  </si>
  <si>
    <t>kolači</t>
  </si>
  <si>
    <t>svježe voće</t>
  </si>
  <si>
    <t>OSTALI  MATERIJAL I SIROVINE</t>
  </si>
  <si>
    <t xml:space="preserve">Materijal za radnu terapiju </t>
  </si>
  <si>
    <t xml:space="preserve">materijal za radnu terapiju </t>
  </si>
  <si>
    <t>zdravstveni materijal</t>
  </si>
  <si>
    <t>- rukavice jednokratne</t>
  </si>
  <si>
    <t xml:space="preserve">-sanitetdki materijal </t>
  </si>
  <si>
    <t>- ljekovi</t>
  </si>
  <si>
    <t>3223</t>
  </si>
  <si>
    <t>ENERGIJA</t>
  </si>
  <si>
    <t>32231</t>
  </si>
  <si>
    <t>32233</t>
  </si>
  <si>
    <t>plin</t>
  </si>
  <si>
    <t>4500,00</t>
  </si>
  <si>
    <t>Motorni benzin i dizel gorivo</t>
  </si>
  <si>
    <t>3225</t>
  </si>
  <si>
    <t>SITAN INVENTAR</t>
  </si>
  <si>
    <t>3000,00</t>
  </si>
  <si>
    <t>Posuđe od stakla</t>
  </si>
  <si>
    <t>Medicinska oprema</t>
  </si>
  <si>
    <t>Stoljnjaci i nadstoljnaci</t>
  </si>
  <si>
    <t>Madraci</t>
  </si>
  <si>
    <t>medicisko platno za madrace</t>
  </si>
  <si>
    <t>Ručnici</t>
  </si>
  <si>
    <t>Deke, jorgani ,,jastuci</t>
  </si>
  <si>
    <t>2500,00</t>
  </si>
  <si>
    <t>Sigurosni pojasevi</t>
  </si>
  <si>
    <t xml:space="preserve">3227 </t>
  </si>
  <si>
    <t>Radna odjeća i obuća</t>
  </si>
  <si>
    <t>3231</t>
  </si>
  <si>
    <t>USLUGE TELEFONA I TELEFAKSA</t>
  </si>
  <si>
    <t>32311</t>
  </si>
  <si>
    <t xml:space="preserve">Usluge telefona </t>
  </si>
  <si>
    <t>32312</t>
  </si>
  <si>
    <t>Usluge interneta</t>
  </si>
  <si>
    <t>32313</t>
  </si>
  <si>
    <t>poštarina</t>
  </si>
  <si>
    <t>32319</t>
  </si>
  <si>
    <t>Ostale usluge</t>
  </si>
  <si>
    <t>3232</t>
  </si>
  <si>
    <t xml:space="preserve">USLUGE TEKUĆEG I INVEST. ODRŽAVANJE </t>
  </si>
  <si>
    <t>32321</t>
  </si>
  <si>
    <t>USLUGE TEKUĆEG I INVESTICIJSKOG ODRŽAVANJA OBJEKTA</t>
  </si>
  <si>
    <t>Spreme za rublje – održ.</t>
  </si>
  <si>
    <t>32322</t>
  </si>
  <si>
    <t>USLUGE TEKUĆEG I INVESTICIJSKOG ODRŽAVANJA POST. I OPREME</t>
  </si>
  <si>
    <t>Odžavanje liftova</t>
  </si>
  <si>
    <t>Održavanje kuhinjske i praoničke opreme</t>
  </si>
  <si>
    <t>Usluge održavanja kotlovnice</t>
  </si>
  <si>
    <t>32323</t>
  </si>
  <si>
    <t>Održavanje prijevoznih sredstava</t>
  </si>
  <si>
    <t>32329</t>
  </si>
  <si>
    <t>3233</t>
  </si>
  <si>
    <t>TISAK</t>
  </si>
  <si>
    <t>3234</t>
  </si>
  <si>
    <t>KOMUNALNE USLUGE</t>
  </si>
  <si>
    <t>Iznošenje i odvoz smeća</t>
  </si>
  <si>
    <t>Dimnjačarske usluge ,deratizacija</t>
  </si>
  <si>
    <t>32349</t>
  </si>
  <si>
    <t>Pogrebni troškovi korisnika</t>
  </si>
  <si>
    <t>Ostale komunalne usluge</t>
  </si>
  <si>
    <t>Vodna i komunalna naknada</t>
  </si>
  <si>
    <t>3236</t>
  </si>
  <si>
    <t>ZDRAVSTVENE I VETERINARSKE USLUGE</t>
  </si>
  <si>
    <t>32316</t>
  </si>
  <si>
    <t>Preventvnii zdravstveni pregledi radnika</t>
  </si>
  <si>
    <t>32362</t>
  </si>
  <si>
    <t>3237</t>
  </si>
  <si>
    <t>INTELEKTUALNE I OSOBNE USLUGE</t>
  </si>
  <si>
    <t>32372</t>
  </si>
  <si>
    <t>Ugovori o djelu</t>
  </si>
  <si>
    <t>Odvjetničke usluge</t>
  </si>
  <si>
    <t>Ostale intelektualne usluge</t>
  </si>
  <si>
    <t>RAČUNALNE USLUGE</t>
  </si>
  <si>
    <t>Usluge pri registraciji prijevoznih sredstava</t>
  </si>
  <si>
    <t>3292</t>
  </si>
  <si>
    <t>Premije osiguranja prijevoznih sredstava</t>
  </si>
  <si>
    <t>reprezentacija</t>
  </si>
  <si>
    <t xml:space="preserve">3431 </t>
  </si>
  <si>
    <t>Usluge platnog prometa</t>
  </si>
  <si>
    <t>3721</t>
  </si>
  <si>
    <t>Džeparac korisnika</t>
  </si>
  <si>
    <t xml:space="preserve">NEFINANCIJSKA IMOVINA </t>
  </si>
  <si>
    <t>4227</t>
  </si>
  <si>
    <t>4511</t>
  </si>
  <si>
    <t>DODATNA ULAGANJA</t>
  </si>
  <si>
    <t>DODATNA ULAGANJA – HITNA</t>
  </si>
  <si>
    <t>Povrće i kon.</t>
  </si>
  <si>
    <t>Namirnice ukupno</t>
  </si>
  <si>
    <t>plahte i jastučnice</t>
  </si>
  <si>
    <t>mahunarke svježe i zamrz-</t>
  </si>
  <si>
    <t>Opskrba vodom</t>
  </si>
  <si>
    <t>električna energije opskrba</t>
  </si>
  <si>
    <t>Posuđe porculan,keramika,rosfraj</t>
  </si>
  <si>
    <t>Trakaste zavjese, zavjese</t>
  </si>
  <si>
    <t>Usluge održavanja zik dizalo</t>
  </si>
  <si>
    <t>održavanje plinske stanice</t>
  </si>
  <si>
    <t>elektro vatro dojava</t>
  </si>
  <si>
    <t>Usluge pregleda vat.aparata nabava novog</t>
  </si>
  <si>
    <t xml:space="preserve">tenda za terasu 1 kata </t>
  </si>
  <si>
    <t>Usluga zavoda za javno zdravstvo</t>
  </si>
  <si>
    <t>Premije osiguranja imovine</t>
  </si>
  <si>
    <t>Geodetsko usluge- geodetska podloga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</si>
  <si>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</si>
  <si>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Mlijeko i mlječnim proizvodi</t>
  </si>
  <si>
    <t>električna energija  mreža</t>
  </si>
  <si>
    <t>Oprema za ostale namjene-hitne stroj za pranje rublja  remontr</t>
  </si>
  <si>
    <t xml:space="preserve">mašina za rezanje kruha </t>
  </si>
  <si>
    <t xml:space="preserve">sanacija-uređenje paviljona -krov </t>
  </si>
  <si>
    <t>ograda oko doma</t>
  </si>
  <si>
    <t>Pozicija u finan. planu</t>
  </si>
  <si>
    <t>Evidencijski broj nabave</t>
  </si>
  <si>
    <t>DOM ZA STARIJE I NEMOĆNE OSOBE VIS</t>
  </si>
  <si>
    <t>VIS</t>
  </si>
  <si>
    <t>S.S. Kranjčevića 12</t>
  </si>
  <si>
    <t>na temelju članka 20. Zakona o javnoj nabavi ( Narodne novine  br. 90/11 ) i članka 29. Statuta ravnatelj Doma za starije i nemoćne osobe Vis donosi:</t>
  </si>
  <si>
    <t xml:space="preserve">                       Planirana vrijednost</t>
  </si>
  <si>
    <t>Procjenjena vrijednost za 2012. godinu</t>
  </si>
  <si>
    <t>bagatelna</t>
  </si>
  <si>
    <t>UREDSKI MAT I OSTALI POTR MATERIJAL</t>
  </si>
  <si>
    <t>bagatelana</t>
  </si>
  <si>
    <t>direktna pogodba</t>
  </si>
  <si>
    <t>N-02-V-144553-211111</t>
  </si>
  <si>
    <t>otvoreni postupak JN</t>
  </si>
  <si>
    <t xml:space="preserve">bagatelna </t>
  </si>
  <si>
    <t xml:space="preserve">2012/S 002-0000866        </t>
  </si>
  <si>
    <t>direktnaa</t>
  </si>
  <si>
    <t>Ravnatelj:</t>
  </si>
  <si>
    <t>Dalibor Damjanović, dipl.prav.</t>
  </si>
  <si>
    <t>PLAN NABAVE  ZA 2012. GODINU - izmjene i dopune</t>
  </si>
  <si>
    <t>elektro radovi i rasvjetni stupić</t>
  </si>
  <si>
    <t>popravak pvc stol.</t>
  </si>
  <si>
    <t>Uredska oprema i namještaj  pc - hitne</t>
  </si>
  <si>
    <t xml:space="preserve">Oprema za ostale namjene gar.hp komjutera  </t>
  </si>
  <si>
    <t>Komlet instrumenata - donacija</t>
  </si>
  <si>
    <t>mini kuhinj a</t>
  </si>
  <si>
    <t>sanacija zida</t>
  </si>
  <si>
    <t>rušenje objekta c</t>
  </si>
  <si>
    <t>generalni remont stroja</t>
  </si>
  <si>
    <t>Stolovi i stolice , ormari</t>
  </si>
  <si>
    <t>pločice III kat</t>
  </si>
  <si>
    <t>oprema za kapelicu</t>
  </si>
  <si>
    <t>mikser + noževi</t>
  </si>
  <si>
    <t>postupak</t>
  </si>
  <si>
    <t>2012/S 002-0054747</t>
  </si>
  <si>
    <t>Voditelj računovodstva</t>
  </si>
  <si>
    <t>Tatjana Ilić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</si>
</sst>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a&quot;;&quot;Istina&quot;;&quot;Laž&quot;"/>
    <numFmt numFmtId="166" formatCode="&quot;Uključeno&quot;;&quot;Uključeno&quot;;&quot;Isključeno&quot;"/>
    <numFmt numFmtId="167" formatCode="[$-41A]d\.\ mmmm\ yyyy"/>
    <numFmt numFmtId="168" formatCode="d/m/;@"/>
    <numFmt numFmtId="169" formatCode="[$-F800]dddd\,\ mmmm\ dd\,\ yyyy"/>
  </numFmts>
  <fonts count="43">
    <font>
      <sz val="10"/>
      <name val="Arial"/>
      <family val="0"/>
    </font>
    <font>
      <sz val="12"/>
      <name val="Arial"/>
      <family val="2"/>
    </font>
    <font>
      <sz val="11.5"/>
      <name val="Arial"/>
      <family val="2"/>
    </font>
    <font>
      <b/>
      <sz val="11.5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2" fontId="3" fillId="0" borderId="9">
      <alignment horizontal="right" vertical="top" wrapText="1"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2" fillId="0" borderId="11" xfId="0" applyFont="1" applyBorder="1" applyAlignment="1">
      <alignment vertical="top" wrapText="1"/>
    </xf>
    <xf numFmtId="0" fontId="2" fillId="0" borderId="13" xfId="0" applyFont="1" applyBorder="1" applyAlignment="1">
      <alignment horizontal="right" vertical="top" wrapText="1"/>
    </xf>
    <xf numFmtId="0" fontId="2" fillId="0" borderId="0" xfId="0" applyFont="1" applyAlignment="1">
      <alignment/>
    </xf>
    <xf numFmtId="2" fontId="2" fillId="0" borderId="11" xfId="0" applyNumberFormat="1" applyFont="1" applyBorder="1" applyAlignment="1">
      <alignment horizontal="right" vertical="top" wrapText="1"/>
    </xf>
    <xf numFmtId="2" fontId="2" fillId="0" borderId="11" xfId="0" applyNumberFormat="1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2" fontId="3" fillId="0" borderId="11" xfId="0" applyNumberFormat="1" applyFont="1" applyBorder="1" applyAlignment="1">
      <alignment horizontal="right" vertical="top" wrapText="1"/>
    </xf>
    <xf numFmtId="2" fontId="3" fillId="0" borderId="11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0" fontId="3" fillId="0" borderId="11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2" fontId="2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4" fontId="3" fillId="0" borderId="11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2" fontId="2" fillId="0" borderId="15" xfId="0" applyNumberFormat="1" applyFont="1" applyBorder="1" applyAlignment="1">
      <alignment horizontal="right" vertical="top" wrapText="1"/>
    </xf>
    <xf numFmtId="2" fontId="2" fillId="0" borderId="13" xfId="0" applyNumberFormat="1" applyFont="1" applyBorder="1" applyAlignment="1">
      <alignment horizontal="right" vertical="top" wrapText="1"/>
    </xf>
    <xf numFmtId="0" fontId="2" fillId="0" borderId="9" xfId="0" applyFont="1" applyBorder="1" applyAlignment="1">
      <alignment horizontal="right" vertical="top" wrapText="1"/>
    </xf>
    <xf numFmtId="0" fontId="3" fillId="0" borderId="9" xfId="0" applyFont="1" applyBorder="1" applyAlignment="1">
      <alignment horizontal="right" vertical="top" wrapText="1"/>
    </xf>
    <xf numFmtId="0" fontId="2" fillId="0" borderId="9" xfId="0" applyFont="1" applyBorder="1" applyAlignment="1">
      <alignment vertical="top" wrapText="1"/>
    </xf>
    <xf numFmtId="2" fontId="2" fillId="0" borderId="9" xfId="0" applyNumberFormat="1" applyFont="1" applyBorder="1" applyAlignment="1">
      <alignment horizontal="right" vertical="top" wrapText="1"/>
    </xf>
    <xf numFmtId="0" fontId="4" fillId="0" borderId="16" xfId="0" applyFont="1" applyBorder="1" applyAlignment="1">
      <alignment horizontal="right" vertical="top" wrapText="1"/>
    </xf>
    <xf numFmtId="0" fontId="0" fillId="0" borderId="0" xfId="0" applyFont="1" applyAlignment="1">
      <alignment/>
    </xf>
    <xf numFmtId="2" fontId="8" fillId="0" borderId="11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horizontal="right" vertical="top" wrapText="1"/>
    </xf>
    <xf numFmtId="2" fontId="3" fillId="0" borderId="14" xfId="0" applyNumberFormat="1" applyFont="1" applyBorder="1" applyAlignment="1">
      <alignment vertical="top" wrapText="1"/>
    </xf>
    <xf numFmtId="2" fontId="5" fillId="0" borderId="9" xfId="0" applyNumberFormat="1" applyFont="1" applyBorder="1" applyAlignment="1">
      <alignment/>
    </xf>
    <xf numFmtId="0" fontId="3" fillId="0" borderId="9" xfId="0" applyFont="1" applyBorder="1" applyAlignment="1">
      <alignment vertical="top" wrapText="1"/>
    </xf>
    <xf numFmtId="0" fontId="4" fillId="0" borderId="9" xfId="0" applyFont="1" applyBorder="1" applyAlignment="1">
      <alignment horizontal="right" vertical="top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right" vertical="top" wrapText="1"/>
    </xf>
    <xf numFmtId="2" fontId="8" fillId="0" borderId="16" xfId="0" applyNumberFormat="1" applyFont="1" applyBorder="1" applyAlignment="1">
      <alignment horizontal="center" vertical="top" wrapText="1"/>
    </xf>
    <xf numFmtId="2" fontId="8" fillId="0" borderId="12" xfId="0" applyNumberFormat="1" applyFont="1" applyBorder="1" applyAlignment="1">
      <alignment horizontal="center" vertical="top" wrapText="1"/>
    </xf>
    <xf numFmtId="168" fontId="4" fillId="0" borderId="12" xfId="0" applyNumberFormat="1" applyFont="1" applyBorder="1" applyAlignment="1">
      <alignment horizontal="right" vertical="top" wrapText="1"/>
    </xf>
    <xf numFmtId="169" fontId="4" fillId="0" borderId="12" xfId="0" applyNumberFormat="1" applyFont="1" applyBorder="1" applyAlignment="1">
      <alignment horizontal="right" vertical="top" wrapText="1"/>
    </xf>
    <xf numFmtId="0" fontId="4" fillId="0" borderId="12" xfId="0" applyFont="1" applyBorder="1" applyAlignment="1">
      <alignment horizontal="center" vertical="top" wrapText="1"/>
    </xf>
    <xf numFmtId="168" fontId="4" fillId="0" borderId="17" xfId="0" applyNumberFormat="1" applyFont="1" applyBorder="1" applyAlignment="1">
      <alignment horizontal="right" vertical="top" wrapText="1"/>
    </xf>
    <xf numFmtId="0" fontId="4" fillId="0" borderId="18" xfId="0" applyFont="1" applyBorder="1" applyAlignment="1">
      <alignment horizontal="right" vertical="top" wrapText="1"/>
    </xf>
    <xf numFmtId="168" fontId="4" fillId="0" borderId="9" xfId="0" applyNumberFormat="1" applyFont="1" applyBorder="1" applyAlignment="1">
      <alignment horizontal="right" vertical="top" wrapText="1"/>
    </xf>
    <xf numFmtId="2" fontId="4" fillId="0" borderId="11" xfId="0" applyNumberFormat="1" applyFont="1" applyBorder="1" applyAlignment="1">
      <alignment horizontal="center" vertical="top" wrapText="1"/>
    </xf>
    <xf numFmtId="2" fontId="8" fillId="0" borderId="11" xfId="0" applyNumberFormat="1" applyFont="1" applyBorder="1" applyAlignment="1">
      <alignment horizontal="center" vertical="top" wrapText="1"/>
    </xf>
    <xf numFmtId="2" fontId="4" fillId="0" borderId="16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2" fontId="4" fillId="0" borderId="9" xfId="0" applyNumberFormat="1" applyFont="1" applyBorder="1" applyAlignment="1">
      <alignment horizontal="center" vertical="top" wrapText="1"/>
    </xf>
    <xf numFmtId="2" fontId="0" fillId="0" borderId="0" xfId="0" applyNumberFormat="1" applyFont="1" applyAlignment="1">
      <alignment/>
    </xf>
    <xf numFmtId="0" fontId="4" fillId="0" borderId="19" xfId="0" applyFont="1" applyBorder="1" applyAlignment="1">
      <alignment horizontal="right" vertical="top" wrapText="1"/>
    </xf>
    <xf numFmtId="2" fontId="3" fillId="0" borderId="13" xfId="0" applyNumberFormat="1" applyFont="1" applyBorder="1" applyAlignment="1">
      <alignment horizontal="right" vertical="top" wrapText="1"/>
    </xf>
    <xf numFmtId="0" fontId="3" fillId="0" borderId="13" xfId="0" applyFont="1" applyBorder="1" applyAlignment="1">
      <alignment vertical="top" wrapText="1"/>
    </xf>
    <xf numFmtId="2" fontId="2" fillId="0" borderId="19" xfId="0" applyNumberFormat="1" applyFont="1" applyBorder="1" applyAlignment="1">
      <alignment horizontal="right" vertical="top" wrapText="1"/>
    </xf>
    <xf numFmtId="2" fontId="4" fillId="0" borderId="19" xfId="0" applyNumberFormat="1" applyFont="1" applyBorder="1" applyAlignment="1">
      <alignment horizontal="center" vertical="top" wrapText="1"/>
    </xf>
    <xf numFmtId="2" fontId="3" fillId="0" borderId="9" xfId="0" applyNumberFormat="1" applyFont="1" applyBorder="1" applyAlignment="1">
      <alignment horizontal="right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2" fontId="4" fillId="0" borderId="20" xfId="0" applyNumberFormat="1" applyFont="1" applyBorder="1" applyAlignment="1">
      <alignment horizontal="center" vertical="top" wrapText="1"/>
    </xf>
    <xf numFmtId="2" fontId="2" fillId="0" borderId="16" xfId="0" applyNumberFormat="1" applyFont="1" applyBorder="1" applyAlignment="1">
      <alignment horizontal="right" vertical="top" wrapText="1"/>
    </xf>
    <xf numFmtId="2" fontId="2" fillId="0" borderId="12" xfId="0" applyNumberFormat="1" applyFont="1" applyBorder="1" applyAlignment="1">
      <alignment horizontal="right" vertical="top" wrapText="1"/>
    </xf>
    <xf numFmtId="2" fontId="2" fillId="0" borderId="21" xfId="0" applyNumberFormat="1" applyFont="1" applyBorder="1" applyAlignment="1">
      <alignment horizontal="right" vertical="top" wrapText="1"/>
    </xf>
    <xf numFmtId="2" fontId="2" fillId="0" borderId="21" xfId="0" applyNumberFormat="1" applyFont="1" applyBorder="1" applyAlignment="1">
      <alignment horizontal="right" vertical="top" wrapText="1"/>
    </xf>
    <xf numFmtId="2" fontId="2" fillId="0" borderId="17" xfId="0" applyNumberFormat="1" applyFont="1" applyBorder="1" applyAlignment="1">
      <alignment horizontal="right" vertical="top" wrapText="1"/>
    </xf>
    <xf numFmtId="2" fontId="2" fillId="0" borderId="16" xfId="0" applyNumberFormat="1" applyFont="1" applyBorder="1" applyAlignment="1">
      <alignment horizontal="right" vertical="top" wrapText="1"/>
    </xf>
    <xf numFmtId="2" fontId="2" fillId="0" borderId="12" xfId="0" applyNumberFormat="1" applyFont="1" applyBorder="1" applyAlignment="1">
      <alignment horizontal="right" vertical="top" wrapText="1"/>
    </xf>
    <xf numFmtId="0" fontId="2" fillId="0" borderId="16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4" fillId="0" borderId="16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2" fillId="0" borderId="16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9" xfId="0" applyFont="1" applyBorder="1" applyAlignment="1">
      <alignment horizontal="right" vertical="top" wrapText="1"/>
    </xf>
    <xf numFmtId="2" fontId="3" fillId="0" borderId="19" xfId="0" applyNumberFormat="1" applyFont="1" applyBorder="1" applyAlignment="1">
      <alignment horizontal="right" vertical="top" wrapText="1"/>
    </xf>
    <xf numFmtId="0" fontId="3" fillId="0" borderId="19" xfId="0" applyFont="1" applyBorder="1" applyAlignment="1">
      <alignment horizontal="right" vertical="top" wrapText="1"/>
    </xf>
    <xf numFmtId="168" fontId="4" fillId="0" borderId="16" xfId="0" applyNumberFormat="1" applyFont="1" applyBorder="1" applyAlignment="1">
      <alignment horizontal="right" vertical="top" wrapText="1"/>
    </xf>
    <xf numFmtId="168" fontId="4" fillId="0" borderId="12" xfId="0" applyNumberFormat="1" applyFont="1" applyBorder="1" applyAlignment="1">
      <alignment/>
    </xf>
    <xf numFmtId="0" fontId="3" fillId="0" borderId="16" xfId="0" applyFont="1" applyBorder="1" applyAlignment="1">
      <alignment horizontal="right" vertical="top" wrapText="1"/>
    </xf>
    <xf numFmtId="168" fontId="4" fillId="0" borderId="21" xfId="0" applyNumberFormat="1" applyFont="1" applyBorder="1" applyAlignment="1">
      <alignment horizontal="right" vertical="top" wrapText="1"/>
    </xf>
    <xf numFmtId="168" fontId="4" fillId="0" borderId="17" xfId="0" applyNumberFormat="1" applyFont="1" applyBorder="1" applyAlignment="1">
      <alignment horizontal="right" vertical="top" wrapText="1"/>
    </xf>
    <xf numFmtId="0" fontId="3" fillId="0" borderId="16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2" fillId="0" borderId="9" xfId="0" applyFont="1" applyBorder="1" applyAlignment="1">
      <alignment horizontal="right" vertical="top" wrapText="1"/>
    </xf>
    <xf numFmtId="168" fontId="4" fillId="0" borderId="12" xfId="0" applyNumberFormat="1" applyFont="1" applyBorder="1" applyAlignment="1">
      <alignment horizontal="right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2" fontId="3" fillId="0" borderId="16" xfId="0" applyNumberFormat="1" applyFont="1" applyBorder="1" applyAlignment="1">
      <alignment horizontal="right" vertical="top" wrapText="1"/>
    </xf>
    <xf numFmtId="0" fontId="7" fillId="0" borderId="12" xfId="0" applyFont="1" applyBorder="1" applyAlignment="1">
      <alignment/>
    </xf>
    <xf numFmtId="2" fontId="3" fillId="0" borderId="12" xfId="0" applyNumberFormat="1" applyFont="1" applyBorder="1" applyAlignment="1">
      <alignment horizontal="right" vertical="top" wrapText="1"/>
    </xf>
    <xf numFmtId="2" fontId="8" fillId="0" borderId="16" xfId="0" applyNumberFormat="1" applyFont="1" applyBorder="1" applyAlignment="1">
      <alignment horizontal="center" vertical="top" wrapText="1"/>
    </xf>
    <xf numFmtId="2" fontId="8" fillId="0" borderId="12" xfId="0" applyNumberFormat="1" applyFont="1" applyBorder="1" applyAlignment="1">
      <alignment horizontal="center" vertical="top" wrapText="1"/>
    </xf>
    <xf numFmtId="2" fontId="4" fillId="0" borderId="20" xfId="0" applyNumberFormat="1" applyFont="1" applyBorder="1" applyAlignment="1">
      <alignment horizontal="center" vertical="top" wrapText="1"/>
    </xf>
    <xf numFmtId="2" fontId="3" fillId="0" borderId="2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3" fillId="0" borderId="9" xfId="53">
      <alignment horizontal="right" vertical="top" wrapText="1"/>
      <protection/>
    </xf>
    <xf numFmtId="2" fontId="3" fillId="0" borderId="9" xfId="53">
      <alignment horizontal="right" vertical="top" wrapText="1"/>
      <protection/>
    </xf>
    <xf numFmtId="2" fontId="4" fillId="0" borderId="23" xfId="0" applyNumberFormat="1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168" fontId="4" fillId="0" borderId="24" xfId="0" applyNumberFormat="1" applyFont="1" applyBorder="1" applyAlignment="1">
      <alignment horizontal="right" vertical="top" wrapText="1"/>
    </xf>
    <xf numFmtId="168" fontId="4" fillId="0" borderId="25" xfId="0" applyNumberFormat="1" applyFont="1" applyBorder="1" applyAlignment="1">
      <alignment horizontal="right" vertical="top" wrapText="1"/>
    </xf>
    <xf numFmtId="0" fontId="2" fillId="0" borderId="25" xfId="0" applyFont="1" applyBorder="1" applyAlignment="1">
      <alignment horizontal="right" vertical="top" wrapText="1"/>
    </xf>
    <xf numFmtId="0" fontId="4" fillId="0" borderId="26" xfId="0" applyFont="1" applyBorder="1" applyAlignment="1">
      <alignment horizontal="right" vertical="top" wrapText="1"/>
    </xf>
    <xf numFmtId="2" fontId="3" fillId="0" borderId="9" xfId="53" applyBorder="1">
      <alignment horizontal="right" vertical="top" wrapText="1"/>
      <protection/>
    </xf>
    <xf numFmtId="0" fontId="4" fillId="0" borderId="27" xfId="0" applyFont="1" applyBorder="1" applyAlignment="1">
      <alignment horizontal="right" vertical="top" wrapText="1"/>
    </xf>
    <xf numFmtId="168" fontId="4" fillId="0" borderId="28" xfId="0" applyNumberFormat="1" applyFont="1" applyBorder="1" applyAlignment="1">
      <alignment horizontal="right" vertical="top" wrapText="1"/>
    </xf>
    <xf numFmtId="0" fontId="2" fillId="0" borderId="29" xfId="0" applyFont="1" applyBorder="1" applyAlignment="1">
      <alignment horizontal="right" vertical="top" wrapText="1"/>
    </xf>
    <xf numFmtId="0" fontId="2" fillId="0" borderId="30" xfId="0" applyFont="1" applyBorder="1" applyAlignment="1">
      <alignment horizontal="right" vertical="top" wrapText="1"/>
    </xf>
    <xf numFmtId="0" fontId="2" fillId="0" borderId="23" xfId="0" applyFont="1" applyBorder="1" applyAlignment="1">
      <alignment horizontal="right" vertical="top" wrapText="1"/>
    </xf>
    <xf numFmtId="2" fontId="3" fillId="0" borderId="23" xfId="53" applyBorder="1">
      <alignment horizontal="right" vertical="top" wrapText="1"/>
      <protection/>
    </xf>
    <xf numFmtId="2" fontId="2" fillId="0" borderId="23" xfId="0" applyNumberFormat="1" applyFont="1" applyBorder="1" applyAlignment="1">
      <alignment horizontal="right" vertical="top" wrapText="1"/>
    </xf>
    <xf numFmtId="2" fontId="4" fillId="0" borderId="23" xfId="0" applyNumberFormat="1" applyFont="1" applyBorder="1" applyAlignment="1">
      <alignment horizontal="center" vertical="top" wrapText="1"/>
    </xf>
    <xf numFmtId="168" fontId="4" fillId="0" borderId="16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Stil 1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9"/>
  <sheetViews>
    <sheetView tabSelected="1" zoomScalePageLayoutView="0" workbookViewId="0" topLeftCell="A154">
      <selection activeCell="A170" sqref="A170"/>
    </sheetView>
  </sheetViews>
  <sheetFormatPr defaultColWidth="9.140625" defaultRowHeight="12.75"/>
  <cols>
    <col min="1" max="1" width="11.57421875" style="0" customWidth="1"/>
    <col min="2" max="2" width="9.28125" style="0" customWidth="1"/>
    <col min="3" max="3" width="12.7109375" style="0" customWidth="1"/>
    <col min="4" max="4" width="24.8515625" style="0" customWidth="1"/>
    <col min="5" max="5" width="13.140625" style="0" customWidth="1"/>
    <col min="6" max="6" width="12.8515625" style="14" customWidth="1"/>
    <col min="7" max="7" width="17.421875" style="14" customWidth="1"/>
  </cols>
  <sheetData>
    <row r="1" ht="12">
      <c r="A1" s="32" t="s">
        <v>156</v>
      </c>
    </row>
    <row r="2" ht="12">
      <c r="A2" s="32" t="s">
        <v>157</v>
      </c>
    </row>
    <row r="3" ht="12">
      <c r="A3" s="32" t="s">
        <v>158</v>
      </c>
    </row>
    <row r="5" ht="12">
      <c r="A5" s="32" t="s">
        <v>159</v>
      </c>
    </row>
    <row r="6" spans="1:3" ht="14.25">
      <c r="A6" s="2"/>
      <c r="C6" t="s">
        <v>147</v>
      </c>
    </row>
    <row r="7" spans="1:7" ht="15" customHeight="1">
      <c r="A7" s="3"/>
      <c r="B7" s="106" t="s">
        <v>173</v>
      </c>
      <c r="C7" s="107"/>
      <c r="D7" s="107"/>
      <c r="E7" s="107"/>
      <c r="F7" s="107"/>
      <c r="G7" s="107"/>
    </row>
    <row r="8" ht="15" thickBot="1">
      <c r="A8" s="2"/>
    </row>
    <row r="9" spans="1:7" ht="22.5" customHeight="1">
      <c r="A9" s="65" t="s">
        <v>155</v>
      </c>
      <c r="B9" s="93" t="s">
        <v>154</v>
      </c>
      <c r="C9" s="93" t="s">
        <v>0</v>
      </c>
      <c r="D9" s="93" t="s">
        <v>1</v>
      </c>
      <c r="E9" s="93" t="s">
        <v>161</v>
      </c>
      <c r="F9" s="41" t="s">
        <v>160</v>
      </c>
      <c r="G9" s="99" t="s">
        <v>187</v>
      </c>
    </row>
    <row r="10" spans="1:7" ht="12.75" thickBot="1">
      <c r="A10" s="66"/>
      <c r="B10" s="94"/>
      <c r="C10" s="94"/>
      <c r="D10" s="94"/>
      <c r="E10" s="94"/>
      <c r="F10" s="42"/>
      <c r="G10" s="100"/>
    </row>
    <row r="11" spans="1:7" ht="15" thickBot="1">
      <c r="A11" s="5"/>
      <c r="B11" s="4"/>
      <c r="C11" s="4"/>
      <c r="D11" s="4"/>
      <c r="E11" s="4"/>
      <c r="F11" s="9"/>
      <c r="G11" s="9"/>
    </row>
    <row r="12" spans="1:7" ht="43.5" thickBot="1">
      <c r="A12" s="40"/>
      <c r="B12" s="4"/>
      <c r="C12" s="4"/>
      <c r="D12" s="11" t="s">
        <v>163</v>
      </c>
      <c r="E12" s="9"/>
      <c r="F12" s="9"/>
      <c r="G12" s="9"/>
    </row>
    <row r="13" spans="1:7" ht="15" thickBot="1">
      <c r="A13" s="40"/>
      <c r="B13" s="4">
        <v>32211</v>
      </c>
      <c r="C13" s="22">
        <f>F13</f>
        <v>12000</v>
      </c>
      <c r="D13" s="6" t="s">
        <v>2</v>
      </c>
      <c r="E13" s="9">
        <f>F13/1.25</f>
        <v>9600</v>
      </c>
      <c r="F13" s="9">
        <v>12000</v>
      </c>
      <c r="G13" s="50" t="s">
        <v>168</v>
      </c>
    </row>
    <row r="14" spans="1:7" ht="15" thickBot="1">
      <c r="A14" s="40"/>
      <c r="B14" s="4">
        <v>32212</v>
      </c>
      <c r="C14" s="22">
        <v>8000</v>
      </c>
      <c r="D14" s="6" t="s">
        <v>3</v>
      </c>
      <c r="E14" s="9"/>
      <c r="F14" s="9"/>
      <c r="G14" s="50"/>
    </row>
    <row r="15" spans="1:7" ht="15" thickBot="1">
      <c r="A15" s="40"/>
      <c r="B15" s="4"/>
      <c r="C15" s="4" t="s">
        <v>4</v>
      </c>
      <c r="D15" s="6" t="s">
        <v>5</v>
      </c>
      <c r="E15" s="9">
        <v>1600</v>
      </c>
      <c r="F15" s="9">
        <v>2000</v>
      </c>
      <c r="G15" s="50" t="s">
        <v>162</v>
      </c>
    </row>
    <row r="16" spans="1:7" ht="15" thickBot="1">
      <c r="A16" s="40"/>
      <c r="B16" s="4"/>
      <c r="C16" s="4"/>
      <c r="D16" s="6" t="s">
        <v>6</v>
      </c>
      <c r="E16" s="9">
        <f>F16/1.25</f>
        <v>4800</v>
      </c>
      <c r="F16" s="9">
        <v>6000</v>
      </c>
      <c r="G16" s="50" t="s">
        <v>162</v>
      </c>
    </row>
    <row r="17" spans="1:7" ht="29.25" thickBot="1">
      <c r="A17" s="40"/>
      <c r="B17" s="4">
        <v>32214</v>
      </c>
      <c r="C17" s="12">
        <v>68000</v>
      </c>
      <c r="D17" s="6" t="s">
        <v>7</v>
      </c>
      <c r="E17" s="9">
        <f aca="true" t="shared" si="0" ref="E17:E79">F17/1.25</f>
        <v>0</v>
      </c>
      <c r="F17" s="9"/>
      <c r="G17" s="50"/>
    </row>
    <row r="18" spans="1:7" ht="15" thickBot="1">
      <c r="A18" s="40"/>
      <c r="B18" s="4"/>
      <c r="C18" s="4"/>
      <c r="D18" s="6" t="s">
        <v>8</v>
      </c>
      <c r="E18" s="9">
        <f t="shared" si="0"/>
        <v>14400</v>
      </c>
      <c r="F18" s="9">
        <v>18000</v>
      </c>
      <c r="G18" s="49" t="s">
        <v>164</v>
      </c>
    </row>
    <row r="19" spans="1:7" ht="43.5" thickBot="1">
      <c r="A19" s="40"/>
      <c r="B19" s="4"/>
      <c r="C19" s="4"/>
      <c r="D19" s="6" t="s">
        <v>9</v>
      </c>
      <c r="E19" s="9">
        <f t="shared" si="0"/>
        <v>24800</v>
      </c>
      <c r="F19" s="9">
        <v>31000</v>
      </c>
      <c r="G19" s="49" t="s">
        <v>162</v>
      </c>
    </row>
    <row r="20" spans="1:7" ht="15" thickBot="1">
      <c r="A20" s="40"/>
      <c r="B20" s="4"/>
      <c r="C20" s="4"/>
      <c r="D20" s="6" t="s">
        <v>10</v>
      </c>
      <c r="E20" s="9">
        <f t="shared" si="0"/>
        <v>7600</v>
      </c>
      <c r="F20" s="9">
        <v>9500</v>
      </c>
      <c r="G20" s="49" t="s">
        <v>162</v>
      </c>
    </row>
    <row r="21" spans="1:7" ht="15" thickBot="1">
      <c r="A21" s="40"/>
      <c r="B21" s="6"/>
      <c r="C21" s="4"/>
      <c r="D21" s="6" t="s">
        <v>11</v>
      </c>
      <c r="E21" s="9">
        <f t="shared" si="0"/>
        <v>7600</v>
      </c>
      <c r="F21" s="9">
        <v>9500</v>
      </c>
      <c r="G21" s="49" t="s">
        <v>162</v>
      </c>
    </row>
    <row r="22" spans="1:7" ht="29.25" thickBot="1">
      <c r="A22" s="40"/>
      <c r="B22" s="4">
        <v>32216</v>
      </c>
      <c r="C22" s="22">
        <v>68000</v>
      </c>
      <c r="D22" s="6" t="s">
        <v>12</v>
      </c>
      <c r="E22" s="9"/>
      <c r="F22" s="9"/>
      <c r="G22" s="49"/>
    </row>
    <row r="23" spans="1:7" ht="29.25" thickBot="1">
      <c r="A23" s="40"/>
      <c r="B23" s="4"/>
      <c r="C23" s="4"/>
      <c r="D23" s="6" t="s">
        <v>13</v>
      </c>
      <c r="E23" s="9">
        <f t="shared" si="0"/>
        <v>24000</v>
      </c>
      <c r="F23" s="9">
        <v>30000</v>
      </c>
      <c r="G23" s="49" t="s">
        <v>162</v>
      </c>
    </row>
    <row r="24" spans="1:7" ht="15" thickBot="1">
      <c r="A24" s="40"/>
      <c r="B24" s="4"/>
      <c r="C24" s="4"/>
      <c r="D24" s="6" t="s">
        <v>14</v>
      </c>
      <c r="E24" s="9">
        <f t="shared" si="0"/>
        <v>30400</v>
      </c>
      <c r="F24" s="9">
        <v>38000</v>
      </c>
      <c r="G24" s="49" t="s">
        <v>162</v>
      </c>
    </row>
    <row r="25" spans="1:7" ht="29.25" thickBot="1">
      <c r="A25" s="40"/>
      <c r="B25" s="4">
        <v>32219</v>
      </c>
      <c r="C25" s="22">
        <v>12000</v>
      </c>
      <c r="D25" s="6" t="s">
        <v>15</v>
      </c>
      <c r="E25" s="9">
        <f t="shared" si="0"/>
        <v>0</v>
      </c>
      <c r="F25" s="9"/>
      <c r="G25" s="49"/>
    </row>
    <row r="26" spans="1:7" ht="15" thickBot="1">
      <c r="A26" s="40"/>
      <c r="B26" s="4"/>
      <c r="C26" s="4"/>
      <c r="D26" s="6" t="s">
        <v>16</v>
      </c>
      <c r="E26" s="9">
        <f t="shared" si="0"/>
        <v>6400</v>
      </c>
      <c r="F26" s="9">
        <v>8000</v>
      </c>
      <c r="G26" s="49" t="s">
        <v>162</v>
      </c>
    </row>
    <row r="27" spans="1:7" ht="15" thickBot="1">
      <c r="A27" s="40"/>
      <c r="B27" s="4"/>
      <c r="C27" s="4"/>
      <c r="D27" s="6" t="s">
        <v>17</v>
      </c>
      <c r="E27" s="9">
        <f t="shared" si="0"/>
        <v>3200</v>
      </c>
      <c r="F27" s="9">
        <v>4000</v>
      </c>
      <c r="G27" s="49" t="s">
        <v>162</v>
      </c>
    </row>
    <row r="28" spans="1:7" ht="15" thickBot="1">
      <c r="A28" s="40"/>
      <c r="B28" s="4">
        <v>3222</v>
      </c>
      <c r="C28" s="96">
        <f>C30+C34+C35+C36+C37+C44+C48+C55+C56+C59</f>
        <v>595000</v>
      </c>
      <c r="D28" s="11" t="s">
        <v>18</v>
      </c>
      <c r="E28" s="9">
        <f t="shared" si="0"/>
        <v>0</v>
      </c>
      <c r="F28" s="9"/>
      <c r="G28" s="49"/>
    </row>
    <row r="29" spans="1:7" ht="15" thickBot="1">
      <c r="A29" s="40"/>
      <c r="B29" s="4"/>
      <c r="C29" s="98"/>
      <c r="D29" s="11" t="s">
        <v>132</v>
      </c>
      <c r="E29" s="9">
        <f t="shared" si="0"/>
        <v>0</v>
      </c>
      <c r="F29" s="9"/>
      <c r="G29" s="49"/>
    </row>
    <row r="30" spans="1:7" ht="15" thickBot="1">
      <c r="A30" s="40"/>
      <c r="B30" s="4">
        <v>32224</v>
      </c>
      <c r="C30" s="12">
        <f>F30+F31+F32+F33</f>
        <v>21100</v>
      </c>
      <c r="D30" s="6" t="s">
        <v>19</v>
      </c>
      <c r="E30" s="9">
        <f t="shared" si="0"/>
        <v>2800</v>
      </c>
      <c r="F30" s="9">
        <v>3500</v>
      </c>
      <c r="G30" s="49" t="s">
        <v>164</v>
      </c>
    </row>
    <row r="31" spans="1:7" ht="20.25" thickBot="1">
      <c r="A31" s="39" t="s">
        <v>166</v>
      </c>
      <c r="B31" s="4"/>
      <c r="C31" s="6"/>
      <c r="D31" s="6" t="s">
        <v>20</v>
      </c>
      <c r="E31" s="9">
        <f t="shared" si="0"/>
        <v>11200</v>
      </c>
      <c r="F31" s="9">
        <v>14000</v>
      </c>
      <c r="G31" s="49" t="s">
        <v>167</v>
      </c>
    </row>
    <row r="32" spans="1:7" ht="20.25" thickBot="1">
      <c r="A32" s="39" t="s">
        <v>166</v>
      </c>
      <c r="B32" s="4"/>
      <c r="C32" s="6"/>
      <c r="D32" s="23" t="s">
        <v>21</v>
      </c>
      <c r="E32" s="26">
        <f t="shared" si="0"/>
        <v>2080</v>
      </c>
      <c r="F32" s="26">
        <v>2600</v>
      </c>
      <c r="G32" s="49" t="s">
        <v>167</v>
      </c>
    </row>
    <row r="33" spans="1:7" ht="20.25" thickBot="1">
      <c r="A33" s="39" t="s">
        <v>166</v>
      </c>
      <c r="B33" s="4"/>
      <c r="C33" s="24"/>
      <c r="D33" s="29" t="s">
        <v>22</v>
      </c>
      <c r="E33" s="30">
        <f t="shared" si="0"/>
        <v>800</v>
      </c>
      <c r="F33" s="36">
        <v>1000</v>
      </c>
      <c r="G33" s="49" t="s">
        <v>167</v>
      </c>
    </row>
    <row r="34" spans="1:7" ht="20.25" thickBot="1">
      <c r="A34" s="39" t="s">
        <v>166</v>
      </c>
      <c r="B34" s="4">
        <v>32224</v>
      </c>
      <c r="C34" s="35">
        <f>F34</f>
        <v>14000</v>
      </c>
      <c r="D34" s="37" t="s">
        <v>23</v>
      </c>
      <c r="E34" s="30">
        <f t="shared" si="0"/>
        <v>11200</v>
      </c>
      <c r="F34" s="30">
        <v>14000</v>
      </c>
      <c r="G34" s="49" t="s">
        <v>167</v>
      </c>
    </row>
    <row r="35" spans="1:7" ht="20.25" thickBot="1">
      <c r="A35" s="39" t="s">
        <v>166</v>
      </c>
      <c r="B35" s="4">
        <v>32224</v>
      </c>
      <c r="C35" s="13">
        <f>F35</f>
        <v>22500</v>
      </c>
      <c r="D35" s="6" t="s">
        <v>24</v>
      </c>
      <c r="E35" s="9">
        <f t="shared" si="0"/>
        <v>18000</v>
      </c>
      <c r="F35" s="9">
        <v>22500</v>
      </c>
      <c r="G35" s="49" t="s">
        <v>167</v>
      </c>
    </row>
    <row r="36" spans="1:7" ht="29.25" thickBot="1">
      <c r="A36" s="39" t="s">
        <v>166</v>
      </c>
      <c r="B36" s="4"/>
      <c r="C36" s="13">
        <f>F36</f>
        <v>100000</v>
      </c>
      <c r="D36" s="6" t="s">
        <v>25</v>
      </c>
      <c r="E36" s="9">
        <f t="shared" si="0"/>
        <v>80000</v>
      </c>
      <c r="F36" s="9">
        <v>100000</v>
      </c>
      <c r="G36" s="49" t="s">
        <v>167</v>
      </c>
    </row>
    <row r="37" spans="1:7" ht="20.25" thickBot="1">
      <c r="A37" s="39" t="s">
        <v>166</v>
      </c>
      <c r="B37" s="4">
        <v>32224</v>
      </c>
      <c r="C37" s="13">
        <f>F38+F39+F40+F41+F42+F43</f>
        <v>63800</v>
      </c>
      <c r="D37" s="11" t="s">
        <v>131</v>
      </c>
      <c r="E37" s="9"/>
      <c r="F37" s="9"/>
      <c r="G37" s="49"/>
    </row>
    <row r="38" spans="1:7" ht="15" thickBot="1">
      <c r="A38" s="39"/>
      <c r="B38" s="4"/>
      <c r="C38" s="6"/>
      <c r="D38" s="6" t="s">
        <v>26</v>
      </c>
      <c r="E38" s="9">
        <f t="shared" si="0"/>
        <v>12000</v>
      </c>
      <c r="F38" s="9">
        <v>15000</v>
      </c>
      <c r="G38" s="49" t="s">
        <v>162</v>
      </c>
    </row>
    <row r="39" spans="1:7" ht="20.25" thickBot="1">
      <c r="A39" s="39" t="s">
        <v>166</v>
      </c>
      <c r="B39" s="4"/>
      <c r="C39" s="6"/>
      <c r="D39" s="6" t="s">
        <v>27</v>
      </c>
      <c r="E39" s="9">
        <f t="shared" si="0"/>
        <v>2400</v>
      </c>
      <c r="F39" s="9">
        <v>3000</v>
      </c>
      <c r="G39" s="49" t="s">
        <v>167</v>
      </c>
    </row>
    <row r="40" spans="1:7" ht="15" thickBot="1">
      <c r="A40" s="39"/>
      <c r="B40" s="4"/>
      <c r="C40" s="6"/>
      <c r="D40" s="6" t="s">
        <v>28</v>
      </c>
      <c r="E40" s="9">
        <f t="shared" si="0"/>
        <v>10560</v>
      </c>
      <c r="F40" s="9">
        <v>13200</v>
      </c>
      <c r="G40" s="49" t="s">
        <v>162</v>
      </c>
    </row>
    <row r="41" spans="1:7" ht="20.25" thickBot="1">
      <c r="A41" s="39" t="s">
        <v>166</v>
      </c>
      <c r="B41" s="4"/>
      <c r="C41" s="6"/>
      <c r="D41" s="6" t="s">
        <v>29</v>
      </c>
      <c r="E41" s="9">
        <f t="shared" si="0"/>
        <v>6400</v>
      </c>
      <c r="F41" s="9">
        <v>8000</v>
      </c>
      <c r="G41" s="49" t="s">
        <v>167</v>
      </c>
    </row>
    <row r="42" spans="1:7" ht="29.25" thickBot="1">
      <c r="A42" s="39" t="s">
        <v>166</v>
      </c>
      <c r="B42" s="4"/>
      <c r="C42" s="6"/>
      <c r="D42" s="6" t="s">
        <v>134</v>
      </c>
      <c r="E42" s="9">
        <f t="shared" si="0"/>
        <v>12480</v>
      </c>
      <c r="F42" s="9">
        <v>15600</v>
      </c>
      <c r="G42" s="49" t="s">
        <v>167</v>
      </c>
    </row>
    <row r="43" spans="1:7" ht="20.25" thickBot="1">
      <c r="A43" s="39" t="s">
        <v>166</v>
      </c>
      <c r="B43" s="4"/>
      <c r="C43" s="6"/>
      <c r="D43" s="6" t="s">
        <v>30</v>
      </c>
      <c r="E43" s="9">
        <f t="shared" si="0"/>
        <v>7200</v>
      </c>
      <c r="F43" s="9">
        <v>9000</v>
      </c>
      <c r="G43" s="49" t="s">
        <v>167</v>
      </c>
    </row>
    <row r="44" spans="1:7" ht="29.25" thickBot="1">
      <c r="A44" s="40" t="s">
        <v>166</v>
      </c>
      <c r="B44" s="4">
        <v>32224</v>
      </c>
      <c r="C44" s="13">
        <f>F45+F46+F47</f>
        <v>121000</v>
      </c>
      <c r="D44" s="11" t="s">
        <v>148</v>
      </c>
      <c r="E44" s="9"/>
      <c r="F44" s="9"/>
      <c r="G44" s="49"/>
    </row>
    <row r="45" spans="1:7" ht="20.25" thickBot="1">
      <c r="A45" s="39" t="s">
        <v>166</v>
      </c>
      <c r="B45" s="4"/>
      <c r="C45" s="6"/>
      <c r="D45" s="6" t="s">
        <v>31</v>
      </c>
      <c r="E45" s="9">
        <f t="shared" si="0"/>
        <v>56400</v>
      </c>
      <c r="F45" s="9">
        <v>70500</v>
      </c>
      <c r="G45" s="49" t="s">
        <v>167</v>
      </c>
    </row>
    <row r="46" spans="1:7" ht="29.25" thickBot="1">
      <c r="A46" s="39" t="s">
        <v>166</v>
      </c>
      <c r="B46" s="4"/>
      <c r="C46" s="6"/>
      <c r="D46" s="6" t="s">
        <v>32</v>
      </c>
      <c r="E46" s="9">
        <f t="shared" si="0"/>
        <v>28400</v>
      </c>
      <c r="F46" s="9">
        <v>35500</v>
      </c>
      <c r="G46" s="49" t="s">
        <v>167</v>
      </c>
    </row>
    <row r="47" spans="1:7" ht="20.25" thickBot="1">
      <c r="A47" s="39" t="s">
        <v>166</v>
      </c>
      <c r="B47" s="4"/>
      <c r="C47" s="6"/>
      <c r="D47" s="6" t="s">
        <v>33</v>
      </c>
      <c r="E47" s="9">
        <f t="shared" si="0"/>
        <v>12000</v>
      </c>
      <c r="F47" s="9">
        <v>15000</v>
      </c>
      <c r="G47" s="49" t="s">
        <v>167</v>
      </c>
    </row>
    <row r="48" spans="1:7" ht="15" thickBot="1">
      <c r="A48" s="40"/>
      <c r="B48" s="4">
        <v>32224</v>
      </c>
      <c r="C48" s="13">
        <f>F49+F50+F51+F52+F53+F54</f>
        <v>151700</v>
      </c>
      <c r="D48" s="11" t="s">
        <v>34</v>
      </c>
      <c r="E48" s="9"/>
      <c r="F48" s="9"/>
      <c r="G48" s="33"/>
    </row>
    <row r="49" spans="1:7" ht="15" thickBot="1">
      <c r="A49" s="40"/>
      <c r="B49" s="4"/>
      <c r="C49" s="13"/>
      <c r="D49" s="6" t="s">
        <v>35</v>
      </c>
      <c r="E49" s="9">
        <f t="shared" si="0"/>
        <v>47200</v>
      </c>
      <c r="F49" s="9">
        <v>59000</v>
      </c>
      <c r="G49" s="50" t="s">
        <v>162</v>
      </c>
    </row>
    <row r="50" spans="1:7" ht="15" thickBot="1">
      <c r="A50" s="40"/>
      <c r="B50" s="4"/>
      <c r="C50" s="13"/>
      <c r="D50" s="6" t="s">
        <v>36</v>
      </c>
      <c r="E50" s="9">
        <f t="shared" si="0"/>
        <v>52960</v>
      </c>
      <c r="F50" s="9">
        <v>66200</v>
      </c>
      <c r="G50" s="50" t="s">
        <v>162</v>
      </c>
    </row>
    <row r="51" spans="1:7" ht="15" thickBot="1">
      <c r="A51" s="40"/>
      <c r="B51" s="4"/>
      <c r="C51" s="6"/>
      <c r="D51" s="6" t="s">
        <v>37</v>
      </c>
      <c r="E51" s="9">
        <f t="shared" si="0"/>
        <v>3600</v>
      </c>
      <c r="F51" s="9">
        <v>4500</v>
      </c>
      <c r="G51" s="50" t="s">
        <v>162</v>
      </c>
    </row>
    <row r="52" spans="1:7" ht="29.25" thickBot="1">
      <c r="A52" s="40"/>
      <c r="B52" s="4"/>
      <c r="C52" s="6"/>
      <c r="D52" s="6" t="s">
        <v>38</v>
      </c>
      <c r="E52" s="9">
        <f t="shared" si="0"/>
        <v>4800</v>
      </c>
      <c r="F52" s="9">
        <v>6000</v>
      </c>
      <c r="G52" s="50" t="s">
        <v>162</v>
      </c>
    </row>
    <row r="53" spans="1:7" ht="29.25" thickBot="1">
      <c r="A53" s="40"/>
      <c r="B53" s="4"/>
      <c r="C53" s="6"/>
      <c r="D53" s="6" t="s">
        <v>39</v>
      </c>
      <c r="E53" s="9">
        <f t="shared" si="0"/>
        <v>12000</v>
      </c>
      <c r="F53" s="9">
        <v>15000</v>
      </c>
      <c r="G53" s="50" t="s">
        <v>162</v>
      </c>
    </row>
    <row r="54" spans="1:7" ht="29.25" thickBot="1">
      <c r="A54" s="40"/>
      <c r="B54" s="4"/>
      <c r="C54" s="6"/>
      <c r="D54" s="6" t="s">
        <v>40</v>
      </c>
      <c r="E54" s="9">
        <f t="shared" si="0"/>
        <v>800</v>
      </c>
      <c r="F54" s="9">
        <v>1000</v>
      </c>
      <c r="G54" s="50" t="s">
        <v>162</v>
      </c>
    </row>
    <row r="55" spans="1:7" ht="15" thickBot="1">
      <c r="A55" s="40"/>
      <c r="B55" s="4">
        <v>32224</v>
      </c>
      <c r="C55" s="13">
        <f>F55</f>
        <v>11000</v>
      </c>
      <c r="D55" s="11" t="s">
        <v>41</v>
      </c>
      <c r="E55" s="9">
        <f t="shared" si="0"/>
        <v>8800</v>
      </c>
      <c r="F55" s="9">
        <v>11000</v>
      </c>
      <c r="G55" s="50" t="s">
        <v>162</v>
      </c>
    </row>
    <row r="56" spans="1:7" ht="15" thickBot="1">
      <c r="A56" s="40"/>
      <c r="B56" s="4">
        <v>32224</v>
      </c>
      <c r="C56" s="13">
        <f>F56+F57</f>
        <v>68900</v>
      </c>
      <c r="D56" s="11" t="s">
        <v>42</v>
      </c>
      <c r="E56" s="9">
        <f t="shared" si="0"/>
        <v>54080</v>
      </c>
      <c r="F56" s="9">
        <v>67600</v>
      </c>
      <c r="G56" s="50" t="s">
        <v>168</v>
      </c>
    </row>
    <row r="57" spans="1:7" ht="12.75" customHeight="1">
      <c r="A57" s="77"/>
      <c r="B57" s="75"/>
      <c r="C57" s="79"/>
      <c r="D57" s="79" t="s">
        <v>43</v>
      </c>
      <c r="E57" s="73">
        <f t="shared" si="0"/>
        <v>1040</v>
      </c>
      <c r="F57" s="73">
        <v>1300</v>
      </c>
      <c r="G57" s="41"/>
    </row>
    <row r="58" spans="1:7" ht="13.5" customHeight="1" thickBot="1">
      <c r="A58" s="78"/>
      <c r="B58" s="76"/>
      <c r="C58" s="80"/>
      <c r="D58" s="80"/>
      <c r="E58" s="74"/>
      <c r="F58" s="74"/>
      <c r="G58" s="42"/>
    </row>
    <row r="59" spans="1:7" ht="15" thickBot="1">
      <c r="A59" s="40"/>
      <c r="B59" s="6"/>
      <c r="C59" s="13">
        <f>F59</f>
        <v>21000</v>
      </c>
      <c r="D59" s="11" t="s">
        <v>44</v>
      </c>
      <c r="E59" s="9">
        <f t="shared" si="0"/>
        <v>16800</v>
      </c>
      <c r="F59" s="9">
        <v>21000</v>
      </c>
      <c r="G59" s="50" t="s">
        <v>162</v>
      </c>
    </row>
    <row r="60" spans="1:7" ht="29.25" thickBot="1">
      <c r="A60" s="40"/>
      <c r="B60" s="4">
        <v>32229</v>
      </c>
      <c r="C60" s="12">
        <f>F62+F63</f>
        <v>48000</v>
      </c>
      <c r="D60" s="6" t="s">
        <v>45</v>
      </c>
      <c r="E60" s="9"/>
      <c r="F60" s="9"/>
      <c r="G60" s="50"/>
    </row>
    <row r="61" spans="1:7" ht="15" thickBot="1">
      <c r="A61" s="43"/>
      <c r="B61" s="4">
        <v>32229</v>
      </c>
      <c r="C61" s="12"/>
      <c r="D61" s="6" t="s">
        <v>46</v>
      </c>
      <c r="E61" s="9"/>
      <c r="F61" s="9"/>
      <c r="G61" s="50"/>
    </row>
    <row r="62" spans="1:7" ht="15" thickBot="1">
      <c r="A62" s="44"/>
      <c r="B62" s="4"/>
      <c r="C62" s="4"/>
      <c r="D62" s="6" t="s">
        <v>47</v>
      </c>
      <c r="E62" s="9">
        <f t="shared" si="0"/>
        <v>12800</v>
      </c>
      <c r="F62" s="9">
        <v>16000</v>
      </c>
      <c r="G62" s="50" t="s">
        <v>162</v>
      </c>
    </row>
    <row r="63" spans="1:7" ht="15" thickBot="1">
      <c r="A63" s="40"/>
      <c r="B63" s="4"/>
      <c r="C63" s="4"/>
      <c r="D63" s="6" t="s">
        <v>48</v>
      </c>
      <c r="E63" s="9">
        <f t="shared" si="0"/>
        <v>25600</v>
      </c>
      <c r="F63" s="9">
        <f>F64+F65+F66</f>
        <v>32000</v>
      </c>
      <c r="G63" s="50" t="s">
        <v>162</v>
      </c>
    </row>
    <row r="64" spans="1:7" ht="15" thickBot="1">
      <c r="A64" s="40"/>
      <c r="B64" s="4"/>
      <c r="C64" s="4"/>
      <c r="D64" s="6" t="s">
        <v>49</v>
      </c>
      <c r="E64" s="9">
        <f t="shared" si="0"/>
        <v>16000</v>
      </c>
      <c r="F64" s="9">
        <v>20000</v>
      </c>
      <c r="G64" s="50"/>
    </row>
    <row r="65" spans="1:7" ht="15" thickBot="1">
      <c r="A65" s="45"/>
      <c r="B65" s="4"/>
      <c r="C65" s="4"/>
      <c r="D65" s="6" t="s">
        <v>50</v>
      </c>
      <c r="E65" s="9">
        <f t="shared" si="0"/>
        <v>9600</v>
      </c>
      <c r="F65" s="9">
        <v>12000</v>
      </c>
      <c r="G65" s="50"/>
    </row>
    <row r="66" spans="1:7" ht="15" thickBot="1">
      <c r="A66" s="40"/>
      <c r="B66" s="4"/>
      <c r="C66" s="4"/>
      <c r="D66" s="6" t="s">
        <v>51</v>
      </c>
      <c r="E66" s="9">
        <f t="shared" si="0"/>
        <v>0</v>
      </c>
      <c r="F66" s="9">
        <v>0</v>
      </c>
      <c r="G66" s="50" t="s">
        <v>162</v>
      </c>
    </row>
    <row r="67" spans="1:7" ht="15" thickBot="1">
      <c r="A67" s="40"/>
      <c r="B67" s="4"/>
      <c r="C67" s="4"/>
      <c r="D67" s="6"/>
      <c r="E67" s="9"/>
      <c r="F67" s="9"/>
      <c r="G67" s="50"/>
    </row>
    <row r="68" spans="1:7" ht="15" thickBot="1">
      <c r="A68" s="40"/>
      <c r="B68" s="4"/>
      <c r="C68" s="4"/>
      <c r="D68" s="6"/>
      <c r="E68" s="9"/>
      <c r="F68" s="9"/>
      <c r="G68" s="33"/>
    </row>
    <row r="69" spans="1:7" ht="15" thickBot="1">
      <c r="A69" s="40"/>
      <c r="B69" s="4" t="s">
        <v>52</v>
      </c>
      <c r="C69" s="12">
        <f>F70+F71+F72+F73+F74</f>
        <v>407000</v>
      </c>
      <c r="D69" s="6" t="s">
        <v>53</v>
      </c>
      <c r="E69" s="9"/>
      <c r="F69" s="9"/>
      <c r="G69" s="33"/>
    </row>
    <row r="70" spans="1:7" ht="15" thickBot="1">
      <c r="A70" s="40"/>
      <c r="B70" s="4">
        <v>32231</v>
      </c>
      <c r="C70" s="4"/>
      <c r="D70" s="6" t="s">
        <v>149</v>
      </c>
      <c r="E70" s="9">
        <f t="shared" si="0"/>
        <v>66400</v>
      </c>
      <c r="F70" s="9">
        <v>83000</v>
      </c>
      <c r="G70" s="33" t="s">
        <v>162</v>
      </c>
    </row>
    <row r="71" spans="1:7" ht="29.25" thickBot="1">
      <c r="A71" s="40"/>
      <c r="B71" s="4" t="s">
        <v>54</v>
      </c>
      <c r="C71" s="4"/>
      <c r="D71" s="6" t="s">
        <v>136</v>
      </c>
      <c r="E71" s="9">
        <f>F71/1.25</f>
        <v>65600</v>
      </c>
      <c r="F71" s="9">
        <v>82000</v>
      </c>
      <c r="G71" s="33" t="s">
        <v>162</v>
      </c>
    </row>
    <row r="72" spans="1:7" ht="15" thickBot="1">
      <c r="A72" s="40"/>
      <c r="B72" s="4" t="s">
        <v>55</v>
      </c>
      <c r="C72" s="4"/>
      <c r="D72" s="6" t="s">
        <v>56</v>
      </c>
      <c r="E72" s="9">
        <f t="shared" si="0"/>
        <v>3600</v>
      </c>
      <c r="F72" s="9" t="s">
        <v>57</v>
      </c>
      <c r="G72" s="33" t="s">
        <v>170</v>
      </c>
    </row>
    <row r="73" spans="1:7" ht="29.25" thickBot="1">
      <c r="A73" s="40"/>
      <c r="B73" s="4">
        <v>32234</v>
      </c>
      <c r="C73" s="4"/>
      <c r="D73" s="6" t="s">
        <v>58</v>
      </c>
      <c r="E73" s="9">
        <f t="shared" si="0"/>
        <v>6000</v>
      </c>
      <c r="F73" s="9">
        <v>7500</v>
      </c>
      <c r="G73" s="50" t="s">
        <v>162</v>
      </c>
    </row>
    <row r="74" spans="1:7" ht="29.25" thickBot="1">
      <c r="A74" s="40" t="s">
        <v>169</v>
      </c>
      <c r="B74" s="4">
        <v>32239</v>
      </c>
      <c r="C74" s="4"/>
      <c r="D74" s="6" t="s">
        <v>58</v>
      </c>
      <c r="E74" s="9">
        <f t="shared" si="0"/>
        <v>184000</v>
      </c>
      <c r="F74" s="9">
        <v>230000</v>
      </c>
      <c r="G74" s="33" t="s">
        <v>167</v>
      </c>
    </row>
    <row r="75" spans="1:7" ht="15" thickBot="1">
      <c r="A75" s="40"/>
      <c r="B75" s="4" t="s">
        <v>59</v>
      </c>
      <c r="C75" s="12">
        <f>F76+F77+F78+F79+F80+F81+F82+F83+F84+F85+F86+F87+F88+F89</f>
        <v>37900</v>
      </c>
      <c r="D75" s="6" t="s">
        <v>60</v>
      </c>
      <c r="E75" s="9"/>
      <c r="F75" s="9"/>
      <c r="G75" s="33"/>
    </row>
    <row r="76" spans="1:7" ht="29.25" thickBot="1">
      <c r="A76" s="40"/>
      <c r="B76" s="4"/>
      <c r="C76" s="10"/>
      <c r="D76" s="6" t="s">
        <v>137</v>
      </c>
      <c r="E76" s="9">
        <f t="shared" si="0"/>
        <v>3200</v>
      </c>
      <c r="F76" s="9">
        <v>4000</v>
      </c>
      <c r="G76" s="50" t="s">
        <v>162</v>
      </c>
    </row>
    <row r="77" spans="1:7" ht="15" thickBot="1">
      <c r="A77" s="40"/>
      <c r="B77" s="4"/>
      <c r="C77" s="6"/>
      <c r="D77" s="6" t="s">
        <v>62</v>
      </c>
      <c r="E77" s="9">
        <f t="shared" si="0"/>
        <v>400</v>
      </c>
      <c r="F77" s="9">
        <v>500</v>
      </c>
      <c r="G77" s="50" t="s">
        <v>162</v>
      </c>
    </row>
    <row r="78" spans="1:7" ht="15" thickBot="1">
      <c r="A78" s="40"/>
      <c r="B78" s="4"/>
      <c r="C78" s="6"/>
      <c r="D78" s="6" t="s">
        <v>184</v>
      </c>
      <c r="E78" s="9">
        <f t="shared" si="0"/>
        <v>1200</v>
      </c>
      <c r="F78" s="9">
        <v>1500</v>
      </c>
      <c r="G78" s="50" t="s">
        <v>162</v>
      </c>
    </row>
    <row r="79" spans="1:7" ht="15" thickBot="1">
      <c r="A79" s="40"/>
      <c r="B79" s="4"/>
      <c r="C79" s="6"/>
      <c r="D79" s="6" t="s">
        <v>185</v>
      </c>
      <c r="E79" s="9">
        <f t="shared" si="0"/>
        <v>3200</v>
      </c>
      <c r="F79" s="9">
        <v>4000</v>
      </c>
      <c r="G79" s="111" t="s">
        <v>168</v>
      </c>
    </row>
    <row r="80" spans="1:7" ht="15" thickBot="1">
      <c r="A80" s="40"/>
      <c r="B80" s="4"/>
      <c r="C80" s="6"/>
      <c r="D80" s="6" t="s">
        <v>64</v>
      </c>
      <c r="E80" s="9"/>
      <c r="F80" s="9"/>
      <c r="G80" s="49"/>
    </row>
    <row r="81" spans="1:7" ht="15" thickBot="1">
      <c r="A81" s="40"/>
      <c r="B81" s="4"/>
      <c r="C81" s="6"/>
      <c r="D81" s="6" t="s">
        <v>65</v>
      </c>
      <c r="E81" s="9">
        <f aca="true" t="shared" si="1" ref="E81:E140">F81/1.25</f>
        <v>0</v>
      </c>
      <c r="F81" s="9">
        <v>0</v>
      </c>
      <c r="G81" s="50" t="s">
        <v>162</v>
      </c>
    </row>
    <row r="82" spans="1:7" ht="29.25" thickBot="1">
      <c r="A82" s="40"/>
      <c r="B82" s="4"/>
      <c r="C82" s="6"/>
      <c r="D82" s="6" t="s">
        <v>66</v>
      </c>
      <c r="E82" s="9">
        <f t="shared" si="1"/>
        <v>1200</v>
      </c>
      <c r="F82" s="9">
        <v>1500</v>
      </c>
      <c r="G82" s="50" t="s">
        <v>162</v>
      </c>
    </row>
    <row r="83" spans="1:7" ht="15" thickBot="1">
      <c r="A83" s="40"/>
      <c r="B83" s="4"/>
      <c r="C83" s="6"/>
      <c r="D83" s="6" t="s">
        <v>183</v>
      </c>
      <c r="E83" s="9">
        <f t="shared" si="1"/>
        <v>8080</v>
      </c>
      <c r="F83" s="9">
        <v>10100</v>
      </c>
      <c r="G83" s="50" t="s">
        <v>162</v>
      </c>
    </row>
    <row r="84" spans="1:7" ht="15" thickBot="1">
      <c r="A84" s="40"/>
      <c r="B84" s="4"/>
      <c r="C84" s="6"/>
      <c r="D84" s="6" t="s">
        <v>133</v>
      </c>
      <c r="E84" s="9">
        <f t="shared" si="1"/>
        <v>4000</v>
      </c>
      <c r="F84" s="9">
        <v>5000</v>
      </c>
      <c r="G84" s="50" t="s">
        <v>162</v>
      </c>
    </row>
    <row r="85" spans="1:7" ht="15" thickBot="1">
      <c r="A85" s="40"/>
      <c r="B85" s="4"/>
      <c r="C85" s="6"/>
      <c r="D85" s="6" t="s">
        <v>67</v>
      </c>
      <c r="E85" s="9">
        <f t="shared" si="1"/>
        <v>1200</v>
      </c>
      <c r="F85" s="9">
        <v>1500</v>
      </c>
      <c r="G85" s="50" t="s">
        <v>162</v>
      </c>
    </row>
    <row r="86" spans="1:7" ht="15" thickBot="1">
      <c r="A86" s="40"/>
      <c r="B86" s="4"/>
      <c r="C86" s="6"/>
      <c r="D86" s="6" t="s">
        <v>68</v>
      </c>
      <c r="E86" s="9">
        <f t="shared" si="1"/>
        <v>2000</v>
      </c>
      <c r="F86" s="9" t="s">
        <v>69</v>
      </c>
      <c r="G86" s="50" t="s">
        <v>162</v>
      </c>
    </row>
    <row r="87" spans="1:7" ht="29.25" thickBot="1">
      <c r="A87" s="40"/>
      <c r="B87" s="4"/>
      <c r="C87" s="6"/>
      <c r="D87" s="6" t="s">
        <v>138</v>
      </c>
      <c r="E87" s="9">
        <f t="shared" si="1"/>
        <v>3040</v>
      </c>
      <c r="F87" s="9">
        <v>3800</v>
      </c>
      <c r="G87" s="50" t="s">
        <v>162</v>
      </c>
    </row>
    <row r="88" spans="1:7" ht="15" thickBot="1">
      <c r="A88" s="40"/>
      <c r="B88" s="4"/>
      <c r="C88" s="6"/>
      <c r="D88" s="6" t="s">
        <v>186</v>
      </c>
      <c r="E88" s="9">
        <f t="shared" si="1"/>
        <v>1600</v>
      </c>
      <c r="F88" s="9">
        <v>2000</v>
      </c>
      <c r="G88" s="50" t="s">
        <v>162</v>
      </c>
    </row>
    <row r="89" spans="1:7" ht="15" thickBot="1">
      <c r="A89" s="40"/>
      <c r="B89" s="4"/>
      <c r="C89" s="6"/>
      <c r="D89" s="6" t="s">
        <v>70</v>
      </c>
      <c r="E89" s="9">
        <f t="shared" si="1"/>
        <v>1200</v>
      </c>
      <c r="F89" s="9">
        <v>1500</v>
      </c>
      <c r="G89" s="50" t="s">
        <v>162</v>
      </c>
    </row>
    <row r="90" spans="1:7" ht="15" thickBot="1">
      <c r="A90" s="40"/>
      <c r="B90" s="4" t="s">
        <v>71</v>
      </c>
      <c r="C90" s="108">
        <v>12000</v>
      </c>
      <c r="D90" s="6" t="s">
        <v>72</v>
      </c>
      <c r="E90" s="9">
        <f t="shared" si="1"/>
        <v>9600</v>
      </c>
      <c r="F90" s="9">
        <v>12000</v>
      </c>
      <c r="G90" s="50" t="s">
        <v>162</v>
      </c>
    </row>
    <row r="91" spans="1:7" ht="29.25" thickBot="1">
      <c r="A91" s="43"/>
      <c r="B91" s="4" t="s">
        <v>73</v>
      </c>
      <c r="C91" s="12">
        <f>F92+F93+F94+F95</f>
        <v>35000</v>
      </c>
      <c r="D91" s="6" t="s">
        <v>74</v>
      </c>
      <c r="E91" s="9"/>
      <c r="F91" s="9"/>
      <c r="G91" s="49"/>
    </row>
    <row r="92" spans="1:7" ht="15" thickBot="1">
      <c r="A92" s="43"/>
      <c r="B92" s="4" t="s">
        <v>75</v>
      </c>
      <c r="C92" s="6"/>
      <c r="D92" s="6" t="s">
        <v>76</v>
      </c>
      <c r="E92" s="9">
        <f t="shared" si="1"/>
        <v>20000</v>
      </c>
      <c r="F92" s="9">
        <v>25000</v>
      </c>
      <c r="G92" s="49" t="s">
        <v>162</v>
      </c>
    </row>
    <row r="93" spans="1:7" ht="15" thickBot="1">
      <c r="A93" s="43"/>
      <c r="B93" s="4" t="s">
        <v>77</v>
      </c>
      <c r="C93" s="6"/>
      <c r="D93" s="6" t="s">
        <v>78</v>
      </c>
      <c r="E93" s="9">
        <f t="shared" si="1"/>
        <v>3200</v>
      </c>
      <c r="F93" s="9">
        <v>4000</v>
      </c>
      <c r="G93" s="49" t="s">
        <v>162</v>
      </c>
    </row>
    <row r="94" spans="1:7" ht="15" thickBot="1">
      <c r="A94" s="43"/>
      <c r="B94" s="4" t="s">
        <v>79</v>
      </c>
      <c r="C94" s="6"/>
      <c r="D94" s="6" t="s">
        <v>80</v>
      </c>
      <c r="E94" s="9">
        <f t="shared" si="1"/>
        <v>3200</v>
      </c>
      <c r="F94" s="9">
        <v>4000</v>
      </c>
      <c r="G94" s="49" t="s">
        <v>162</v>
      </c>
    </row>
    <row r="95" spans="1:7" ht="15" thickBot="1">
      <c r="A95" s="43"/>
      <c r="B95" s="4" t="s">
        <v>81</v>
      </c>
      <c r="C95" s="6"/>
      <c r="D95" s="6" t="s">
        <v>82</v>
      </c>
      <c r="E95" s="9">
        <f t="shared" si="1"/>
        <v>1600</v>
      </c>
      <c r="F95" s="9">
        <v>2000</v>
      </c>
      <c r="G95" s="49" t="s">
        <v>162</v>
      </c>
    </row>
    <row r="96" spans="1:7" ht="29.25" thickBot="1">
      <c r="A96" s="40"/>
      <c r="B96" s="4" t="s">
        <v>83</v>
      </c>
      <c r="C96" s="13">
        <f>C97+C103+C111</f>
        <v>111000</v>
      </c>
      <c r="D96" s="11" t="s">
        <v>84</v>
      </c>
      <c r="E96" s="9"/>
      <c r="F96" s="9"/>
      <c r="G96" s="49"/>
    </row>
    <row r="97" spans="1:7" ht="58.5" thickBot="1">
      <c r="A97" s="40"/>
      <c r="B97" s="4" t="s">
        <v>85</v>
      </c>
      <c r="C97" s="13">
        <f>F98+F100+F101+F102</f>
        <v>9000</v>
      </c>
      <c r="D97" s="6" t="s">
        <v>86</v>
      </c>
      <c r="E97" s="9"/>
      <c r="F97" s="9"/>
      <c r="G97" s="49"/>
    </row>
    <row r="98" spans="1:7" ht="29.25" customHeight="1" thickBot="1">
      <c r="A98" s="77"/>
      <c r="B98" s="75"/>
      <c r="C98" s="79"/>
      <c r="D98" s="79" t="s">
        <v>174</v>
      </c>
      <c r="E98" s="73">
        <f t="shared" si="1"/>
        <v>5040</v>
      </c>
      <c r="F98" s="73">
        <v>6300</v>
      </c>
      <c r="G98" s="50" t="s">
        <v>162</v>
      </c>
    </row>
    <row r="99" spans="1:7" ht="13.5" customHeight="1" thickBot="1">
      <c r="A99" s="78"/>
      <c r="B99" s="76"/>
      <c r="C99" s="80"/>
      <c r="D99" s="80"/>
      <c r="E99" s="74"/>
      <c r="F99" s="74"/>
      <c r="G99" s="50" t="s">
        <v>162</v>
      </c>
    </row>
    <row r="100" spans="1:7" ht="15" thickBot="1">
      <c r="A100" s="40"/>
      <c r="B100" s="4"/>
      <c r="C100" s="6"/>
      <c r="D100" s="6" t="s">
        <v>141</v>
      </c>
      <c r="E100" s="9">
        <f t="shared" si="1"/>
        <v>0</v>
      </c>
      <c r="F100" s="9">
        <v>0</v>
      </c>
      <c r="G100" s="50" t="s">
        <v>162</v>
      </c>
    </row>
    <row r="101" spans="1:7" ht="29.25" thickBot="1">
      <c r="A101" s="40"/>
      <c r="B101" s="4"/>
      <c r="C101" s="6"/>
      <c r="D101" s="6" t="s">
        <v>140</v>
      </c>
      <c r="E101" s="9">
        <f t="shared" si="1"/>
        <v>2160</v>
      </c>
      <c r="F101" s="9">
        <v>2700</v>
      </c>
      <c r="G101" s="50" t="s">
        <v>162</v>
      </c>
    </row>
    <row r="102" spans="1:7" ht="15" thickBot="1">
      <c r="A102" s="40"/>
      <c r="B102" s="4"/>
      <c r="C102" s="6"/>
      <c r="D102" s="6" t="s">
        <v>87</v>
      </c>
      <c r="E102" s="9">
        <f t="shared" si="1"/>
        <v>0</v>
      </c>
      <c r="F102" s="9">
        <v>0</v>
      </c>
      <c r="G102" s="49"/>
    </row>
    <row r="103" spans="1:7" ht="58.5" thickBot="1">
      <c r="A103" s="43"/>
      <c r="B103" s="4" t="s">
        <v>88</v>
      </c>
      <c r="C103" s="13">
        <f>F105+F106+F107+F108+F109+F110+F111</f>
        <v>99500</v>
      </c>
      <c r="D103" s="6" t="s">
        <v>89</v>
      </c>
      <c r="E103" s="9"/>
      <c r="F103" s="9"/>
      <c r="G103" s="49"/>
    </row>
    <row r="104" spans="1:7" ht="15" thickBot="1">
      <c r="A104" s="40"/>
      <c r="B104" s="4"/>
      <c r="C104" s="6"/>
      <c r="D104" s="6"/>
      <c r="E104" s="9"/>
      <c r="F104" s="9"/>
      <c r="G104" s="49"/>
    </row>
    <row r="105" spans="1:7" ht="15" thickBot="1">
      <c r="A105" s="40"/>
      <c r="B105" s="4"/>
      <c r="C105" s="6"/>
      <c r="D105" s="6" t="s">
        <v>90</v>
      </c>
      <c r="E105" s="9">
        <f t="shared" si="1"/>
        <v>14400</v>
      </c>
      <c r="F105" s="10">
        <v>18000</v>
      </c>
      <c r="G105" s="49" t="s">
        <v>162</v>
      </c>
    </row>
    <row r="106" spans="1:7" ht="29.25" thickBot="1">
      <c r="A106" s="40"/>
      <c r="B106" s="4"/>
      <c r="C106" s="6"/>
      <c r="D106" s="6" t="s">
        <v>91</v>
      </c>
      <c r="E106" s="9">
        <f t="shared" si="1"/>
        <v>52560</v>
      </c>
      <c r="F106" s="9">
        <v>65700</v>
      </c>
      <c r="G106" s="49"/>
    </row>
    <row r="107" spans="1:7" ht="15" thickBot="1">
      <c r="A107" s="40"/>
      <c r="B107" s="4"/>
      <c r="C107" s="6"/>
      <c r="D107" s="6" t="s">
        <v>175</v>
      </c>
      <c r="E107" s="9">
        <f t="shared" si="1"/>
        <v>2640</v>
      </c>
      <c r="F107" s="9">
        <v>3300</v>
      </c>
      <c r="G107" s="50" t="s">
        <v>162</v>
      </c>
    </row>
    <row r="108" spans="1:7" ht="43.5" thickBot="1">
      <c r="A108" s="40"/>
      <c r="B108" s="4"/>
      <c r="C108" s="6"/>
      <c r="D108" s="6" t="s">
        <v>142</v>
      </c>
      <c r="E108" s="9">
        <f t="shared" si="1"/>
        <v>3040</v>
      </c>
      <c r="F108" s="9">
        <v>3800</v>
      </c>
      <c r="G108" s="50" t="s">
        <v>162</v>
      </c>
    </row>
    <row r="109" spans="1:7" ht="29.25" thickBot="1">
      <c r="A109" s="40"/>
      <c r="B109" s="4"/>
      <c r="C109" s="6"/>
      <c r="D109" s="6" t="s">
        <v>139</v>
      </c>
      <c r="E109" s="9">
        <f t="shared" si="1"/>
        <v>960</v>
      </c>
      <c r="F109" s="9">
        <v>1200</v>
      </c>
      <c r="G109" s="50" t="s">
        <v>162</v>
      </c>
    </row>
    <row r="110" spans="1:7" ht="29.25" thickBot="1">
      <c r="A110" s="40"/>
      <c r="B110" s="4"/>
      <c r="C110" s="6"/>
      <c r="D110" s="6" t="s">
        <v>92</v>
      </c>
      <c r="E110" s="9">
        <f t="shared" si="1"/>
        <v>4000</v>
      </c>
      <c r="F110" s="9">
        <v>5000</v>
      </c>
      <c r="G110" s="50" t="s">
        <v>162</v>
      </c>
    </row>
    <row r="111" spans="1:7" ht="29.25" thickBot="1">
      <c r="A111" s="43"/>
      <c r="B111" s="4">
        <v>32323</v>
      </c>
      <c r="C111" s="13">
        <f>F111</f>
        <v>2500</v>
      </c>
      <c r="D111" s="6" t="s">
        <v>94</v>
      </c>
      <c r="E111" s="9">
        <f t="shared" si="1"/>
        <v>2000</v>
      </c>
      <c r="F111" s="9">
        <v>2500</v>
      </c>
      <c r="G111" s="50" t="s">
        <v>162</v>
      </c>
    </row>
    <row r="112" spans="1:7" ht="15" thickBot="1">
      <c r="A112" s="43"/>
      <c r="B112" s="4" t="s">
        <v>93</v>
      </c>
      <c r="C112" s="10">
        <f>F112</f>
        <v>0</v>
      </c>
      <c r="D112" s="6" t="s">
        <v>82</v>
      </c>
      <c r="E112" s="9">
        <f t="shared" si="1"/>
        <v>0</v>
      </c>
      <c r="F112" s="9">
        <v>0</v>
      </c>
      <c r="G112" s="50" t="s">
        <v>162</v>
      </c>
    </row>
    <row r="113" spans="1:7" ht="15" thickBot="1">
      <c r="A113" s="43"/>
      <c r="B113" s="4" t="s">
        <v>95</v>
      </c>
      <c r="C113" s="12">
        <f>F113</f>
        <v>9500</v>
      </c>
      <c r="D113" s="6" t="s">
        <v>97</v>
      </c>
      <c r="E113" s="9">
        <f t="shared" si="1"/>
        <v>7600</v>
      </c>
      <c r="F113" s="9">
        <v>9500</v>
      </c>
      <c r="G113" s="50" t="s">
        <v>162</v>
      </c>
    </row>
    <row r="114" spans="1:7" ht="15" thickBot="1">
      <c r="A114" s="43"/>
      <c r="B114" s="4" t="s">
        <v>96</v>
      </c>
      <c r="C114" s="4"/>
      <c r="D114" s="4"/>
      <c r="E114" s="9"/>
      <c r="F114" s="9"/>
      <c r="G114" s="49"/>
    </row>
    <row r="115" spans="1:7" ht="29.25" customHeight="1">
      <c r="A115" s="84"/>
      <c r="B115" s="75" t="s">
        <v>98</v>
      </c>
      <c r="C115" s="96">
        <f>F118+F119+F120+F121+F122+F123</f>
        <v>83500</v>
      </c>
      <c r="D115" s="86" t="s">
        <v>99</v>
      </c>
      <c r="E115" s="73"/>
      <c r="F115" s="73"/>
      <c r="G115" s="51"/>
    </row>
    <row r="116" spans="1:7" ht="13.5" customHeight="1" thickBot="1">
      <c r="A116" s="85"/>
      <c r="B116" s="81"/>
      <c r="C116" s="97"/>
      <c r="D116" s="97"/>
      <c r="E116" s="74"/>
      <c r="F116" s="95"/>
      <c r="G116" s="52"/>
    </row>
    <row r="117" spans="1:7" ht="13.5" customHeight="1" thickBot="1">
      <c r="A117" s="43"/>
      <c r="B117" s="21"/>
      <c r="C117" s="4"/>
      <c r="D117" s="4"/>
      <c r="E117" s="9"/>
      <c r="F117" s="9"/>
      <c r="G117" s="49"/>
    </row>
    <row r="118" spans="1:7" ht="15" thickBot="1">
      <c r="A118" s="43"/>
      <c r="B118" s="4">
        <v>32341</v>
      </c>
      <c r="C118" s="4"/>
      <c r="D118" s="6" t="s">
        <v>135</v>
      </c>
      <c r="E118" s="9">
        <f t="shared" si="1"/>
        <v>28800</v>
      </c>
      <c r="F118" s="9">
        <v>36000</v>
      </c>
      <c r="G118" s="49"/>
    </row>
    <row r="119" spans="1:7" ht="15" thickBot="1">
      <c r="A119" s="43"/>
      <c r="B119" s="4">
        <v>32342</v>
      </c>
      <c r="C119" s="4"/>
      <c r="D119" s="6" t="s">
        <v>100</v>
      </c>
      <c r="E119" s="9">
        <f t="shared" si="1"/>
        <v>24800</v>
      </c>
      <c r="F119" s="9">
        <v>31000</v>
      </c>
      <c r="G119" s="49"/>
    </row>
    <row r="120" spans="1:7" ht="29.25" thickBot="1">
      <c r="A120" s="43"/>
      <c r="B120" s="4">
        <v>32344</v>
      </c>
      <c r="C120" s="6"/>
      <c r="D120" s="6" t="s">
        <v>101</v>
      </c>
      <c r="E120" s="9">
        <f t="shared" si="1"/>
        <v>3600</v>
      </c>
      <c r="F120" s="9">
        <v>4500</v>
      </c>
      <c r="G120" s="49" t="s">
        <v>165</v>
      </c>
    </row>
    <row r="121" spans="1:7" ht="29.25" thickBot="1">
      <c r="A121" s="43"/>
      <c r="B121" s="4">
        <v>32349</v>
      </c>
      <c r="C121" s="6"/>
      <c r="D121" s="6" t="s">
        <v>103</v>
      </c>
      <c r="E121" s="9">
        <f t="shared" si="1"/>
        <v>800</v>
      </c>
      <c r="F121" s="9">
        <v>1000</v>
      </c>
      <c r="G121" s="49" t="s">
        <v>165</v>
      </c>
    </row>
    <row r="122" spans="1:7" ht="15" thickBot="1">
      <c r="A122" s="43"/>
      <c r="B122" s="4" t="s">
        <v>102</v>
      </c>
      <c r="C122" s="6"/>
      <c r="D122" s="6" t="s">
        <v>104</v>
      </c>
      <c r="E122" s="9">
        <f t="shared" si="1"/>
        <v>3600</v>
      </c>
      <c r="F122" s="9">
        <v>4500</v>
      </c>
      <c r="G122" s="49" t="s">
        <v>165</v>
      </c>
    </row>
    <row r="123" spans="1:7" ht="29.25" thickBot="1">
      <c r="A123" s="43"/>
      <c r="B123" s="4" t="s">
        <v>102</v>
      </c>
      <c r="C123" s="4"/>
      <c r="D123" s="6" t="s">
        <v>105</v>
      </c>
      <c r="E123" s="9">
        <f t="shared" si="1"/>
        <v>5200</v>
      </c>
      <c r="F123" s="9">
        <v>6500</v>
      </c>
      <c r="G123" s="49"/>
    </row>
    <row r="124" spans="1:7" ht="43.5" thickBot="1">
      <c r="A124" s="43"/>
      <c r="B124" s="4"/>
      <c r="C124" s="12">
        <f>F125+F126</f>
        <v>14200</v>
      </c>
      <c r="D124" s="11" t="s">
        <v>107</v>
      </c>
      <c r="E124" s="9"/>
      <c r="F124" s="9"/>
      <c r="G124" s="49"/>
    </row>
    <row r="125" spans="1:7" ht="29.25" thickBot="1">
      <c r="A125" s="43"/>
      <c r="B125" s="4" t="s">
        <v>106</v>
      </c>
      <c r="C125" s="4"/>
      <c r="D125" s="6" t="s">
        <v>109</v>
      </c>
      <c r="E125" s="9">
        <f t="shared" si="1"/>
        <v>2400</v>
      </c>
      <c r="F125" s="9" t="s">
        <v>61</v>
      </c>
      <c r="G125" s="50" t="s">
        <v>162</v>
      </c>
    </row>
    <row r="126" spans="1:7" ht="29.25" thickBot="1">
      <c r="A126" s="43"/>
      <c r="B126" s="4" t="s">
        <v>108</v>
      </c>
      <c r="C126" s="4"/>
      <c r="D126" s="6" t="s">
        <v>144</v>
      </c>
      <c r="E126" s="9">
        <f t="shared" si="1"/>
        <v>8960</v>
      </c>
      <c r="F126" s="9">
        <v>11200</v>
      </c>
      <c r="G126" s="50" t="s">
        <v>162</v>
      </c>
    </row>
    <row r="127" spans="1:7" ht="29.25" thickBot="1">
      <c r="A127" s="43"/>
      <c r="B127" s="4" t="s">
        <v>110</v>
      </c>
      <c r="C127" s="12">
        <f>F128+F129+F130+F131</f>
        <v>37500</v>
      </c>
      <c r="D127" s="11" t="s">
        <v>112</v>
      </c>
      <c r="E127" s="9"/>
      <c r="F127" s="9"/>
      <c r="G127" s="49"/>
    </row>
    <row r="128" spans="1:7" ht="15" thickBot="1">
      <c r="A128" s="43"/>
      <c r="B128" s="4" t="s">
        <v>111</v>
      </c>
      <c r="C128" s="4"/>
      <c r="D128" s="6" t="s">
        <v>114</v>
      </c>
      <c r="E128" s="9">
        <f t="shared" si="1"/>
        <v>4000</v>
      </c>
      <c r="F128" s="9">
        <v>5000</v>
      </c>
      <c r="G128" s="50" t="s">
        <v>162</v>
      </c>
    </row>
    <row r="129" spans="1:7" ht="15" thickBot="1">
      <c r="A129" s="43"/>
      <c r="B129" s="4" t="s">
        <v>113</v>
      </c>
      <c r="C129" s="4"/>
      <c r="D129" s="6" t="s">
        <v>115</v>
      </c>
      <c r="E129" s="9">
        <f t="shared" si="1"/>
        <v>0</v>
      </c>
      <c r="F129" s="9">
        <v>0</v>
      </c>
      <c r="G129" s="49"/>
    </row>
    <row r="130" spans="1:7" ht="29.25" thickBot="1">
      <c r="A130" s="43"/>
      <c r="B130" s="4">
        <v>32375</v>
      </c>
      <c r="C130" s="4"/>
      <c r="D130" s="6" t="s">
        <v>146</v>
      </c>
      <c r="E130" s="9">
        <f t="shared" si="1"/>
        <v>14760</v>
      </c>
      <c r="F130" s="9">
        <v>18450</v>
      </c>
      <c r="G130" s="50" t="s">
        <v>162</v>
      </c>
    </row>
    <row r="131" spans="1:7" ht="29.25" thickBot="1">
      <c r="A131" s="43"/>
      <c r="B131" s="7">
        <v>32379</v>
      </c>
      <c r="C131" s="4"/>
      <c r="D131" s="6" t="s">
        <v>116</v>
      </c>
      <c r="E131" s="9">
        <f t="shared" si="1"/>
        <v>11240</v>
      </c>
      <c r="F131" s="9">
        <v>14050</v>
      </c>
      <c r="G131" s="50" t="s">
        <v>162</v>
      </c>
    </row>
    <row r="132" spans="1:7" ht="15" customHeight="1" thickBot="1">
      <c r="A132" s="87"/>
      <c r="B132" s="91">
        <v>3238</v>
      </c>
      <c r="C132" s="102">
        <f>F132</f>
        <v>36000</v>
      </c>
      <c r="D132" s="89" t="s">
        <v>117</v>
      </c>
      <c r="E132" s="73">
        <f t="shared" si="1"/>
        <v>28800</v>
      </c>
      <c r="F132" s="73">
        <v>36000</v>
      </c>
      <c r="G132" s="50" t="s">
        <v>162</v>
      </c>
    </row>
    <row r="133" spans="1:7" ht="13.5" customHeight="1" thickBot="1">
      <c r="A133" s="88"/>
      <c r="B133" s="91"/>
      <c r="C133" s="103"/>
      <c r="D133" s="90"/>
      <c r="E133" s="74"/>
      <c r="F133" s="74"/>
      <c r="G133" s="50" t="s">
        <v>162</v>
      </c>
    </row>
    <row r="134" spans="1:7" ht="29.25" thickBot="1">
      <c r="A134" s="46"/>
      <c r="B134" s="27">
        <v>3239</v>
      </c>
      <c r="C134" s="12">
        <f>F134</f>
        <v>2000</v>
      </c>
      <c r="D134" s="6" t="s">
        <v>118</v>
      </c>
      <c r="E134" s="9">
        <f t="shared" si="1"/>
        <v>1600</v>
      </c>
      <c r="F134" s="9">
        <v>2000</v>
      </c>
      <c r="G134" s="50" t="s">
        <v>162</v>
      </c>
    </row>
    <row r="135" spans="1:7" ht="29.25" thickBot="1">
      <c r="A135" s="43"/>
      <c r="B135" s="4">
        <v>3292</v>
      </c>
      <c r="C135" s="12">
        <f>F135+F136</f>
        <v>8000</v>
      </c>
      <c r="D135" s="6" t="s">
        <v>120</v>
      </c>
      <c r="E135" s="9">
        <f t="shared" si="1"/>
        <v>1440</v>
      </c>
      <c r="F135" s="9">
        <v>1800</v>
      </c>
      <c r="G135" s="50" t="s">
        <v>162</v>
      </c>
    </row>
    <row r="136" spans="1:7" ht="15" customHeight="1" thickBot="1">
      <c r="A136" s="84"/>
      <c r="B136" s="75" t="s">
        <v>119</v>
      </c>
      <c r="C136" s="75"/>
      <c r="D136" s="79" t="s">
        <v>145</v>
      </c>
      <c r="E136" s="73">
        <f t="shared" si="1"/>
        <v>4960</v>
      </c>
      <c r="F136" s="73">
        <v>6200</v>
      </c>
      <c r="G136" s="50" t="s">
        <v>162</v>
      </c>
    </row>
    <row r="137" spans="1:7" ht="12.75" customHeight="1" thickBot="1">
      <c r="A137" s="92"/>
      <c r="B137" s="81"/>
      <c r="C137" s="76"/>
      <c r="D137" s="80"/>
      <c r="E137" s="74"/>
      <c r="F137" s="74"/>
      <c r="G137" s="50" t="s">
        <v>162</v>
      </c>
    </row>
    <row r="138" spans="1:7" ht="43.5" customHeight="1" thickBot="1">
      <c r="A138" s="31"/>
      <c r="B138" s="76"/>
      <c r="C138" s="15"/>
      <c r="D138" s="6"/>
      <c r="E138" s="9"/>
      <c r="F138" s="9"/>
      <c r="G138" s="49"/>
    </row>
    <row r="139" spans="1:7" ht="13.5" customHeight="1" thickBot="1">
      <c r="A139" s="47"/>
      <c r="B139" s="4">
        <v>3293</v>
      </c>
      <c r="C139" s="12">
        <f>F139</f>
        <v>4500</v>
      </c>
      <c r="D139" s="6" t="s">
        <v>121</v>
      </c>
      <c r="E139" s="9">
        <f t="shared" si="1"/>
        <v>3600</v>
      </c>
      <c r="F139" s="9">
        <v>4500</v>
      </c>
      <c r="G139" s="50" t="s">
        <v>162</v>
      </c>
    </row>
    <row r="140" spans="1:7" ht="12.75" customHeight="1" thickBot="1">
      <c r="A140" s="34"/>
      <c r="B140" s="4" t="s">
        <v>122</v>
      </c>
      <c r="C140" s="12">
        <f>F140</f>
        <v>13200</v>
      </c>
      <c r="D140" s="6" t="s">
        <v>123</v>
      </c>
      <c r="E140" s="9">
        <f t="shared" si="1"/>
        <v>10560</v>
      </c>
      <c r="F140" s="9">
        <v>13200</v>
      </c>
      <c r="G140" s="50" t="s">
        <v>162</v>
      </c>
    </row>
    <row r="141" spans="1:7" ht="15" thickBot="1">
      <c r="A141" s="40"/>
      <c r="B141" s="4" t="s">
        <v>124</v>
      </c>
      <c r="C141" s="12">
        <f>F141</f>
        <v>27500</v>
      </c>
      <c r="D141" s="6" t="s">
        <v>125</v>
      </c>
      <c r="E141" s="9">
        <f aca="true" t="shared" si="2" ref="E141:E157">F141/1.25</f>
        <v>22000</v>
      </c>
      <c r="F141" s="9">
        <v>27500</v>
      </c>
      <c r="G141" s="50"/>
    </row>
    <row r="142" spans="1:7" ht="29.25" thickBot="1">
      <c r="A142" s="59"/>
      <c r="B142" s="7">
        <v>4</v>
      </c>
      <c r="C142" s="60">
        <f>C145+C146+C148+C152+C156+C161</f>
        <v>348400</v>
      </c>
      <c r="D142" s="61" t="s">
        <v>126</v>
      </c>
      <c r="E142" s="26">
        <f t="shared" si="2"/>
        <v>220220</v>
      </c>
      <c r="F142" s="26">
        <f>F143+F145+F148+F149+F150+F151+F153+F155+F156+F157</f>
        <v>275275</v>
      </c>
      <c r="G142" s="50"/>
    </row>
    <row r="143" spans="1:7" ht="15" thickBot="1">
      <c r="A143" s="38"/>
      <c r="B143" s="27"/>
      <c r="C143" s="64">
        <f>F143</f>
        <v>0</v>
      </c>
      <c r="D143" s="29" t="s">
        <v>63</v>
      </c>
      <c r="E143" s="30"/>
      <c r="F143" s="30"/>
      <c r="G143" s="50"/>
    </row>
    <row r="144" spans="1:7" ht="15" thickBot="1">
      <c r="A144" s="38"/>
      <c r="B144" s="27"/>
      <c r="C144" s="64"/>
      <c r="D144" s="29"/>
      <c r="E144" s="30"/>
      <c r="F144" s="30"/>
      <c r="G144" s="50"/>
    </row>
    <row r="145" spans="1:7" ht="29.25" thickBot="1">
      <c r="A145" s="117"/>
      <c r="B145" s="27">
        <v>4221</v>
      </c>
      <c r="C145" s="64">
        <f>F145</f>
        <v>6000</v>
      </c>
      <c r="D145" s="27" t="s">
        <v>176</v>
      </c>
      <c r="E145" s="30">
        <f t="shared" si="2"/>
        <v>4800</v>
      </c>
      <c r="F145" s="30">
        <v>6000</v>
      </c>
      <c r="G145" s="50" t="s">
        <v>162</v>
      </c>
    </row>
    <row r="146" spans="1:7" ht="28.5">
      <c r="A146" s="117"/>
      <c r="B146" s="121">
        <v>4221</v>
      </c>
      <c r="C146" s="122">
        <v>5862.5</v>
      </c>
      <c r="D146" s="121" t="s">
        <v>177</v>
      </c>
      <c r="E146" s="123">
        <f t="shared" si="2"/>
        <v>4690</v>
      </c>
      <c r="F146" s="123">
        <v>5862.5</v>
      </c>
      <c r="G146" s="124" t="s">
        <v>168</v>
      </c>
    </row>
    <row r="147" spans="1:7" ht="28.5">
      <c r="A147" s="115"/>
      <c r="B147" s="27">
        <v>4224</v>
      </c>
      <c r="C147" s="116">
        <v>0</v>
      </c>
      <c r="D147" s="27" t="s">
        <v>178</v>
      </c>
      <c r="E147" s="30"/>
      <c r="F147" s="30">
        <v>0</v>
      </c>
      <c r="G147" s="57"/>
    </row>
    <row r="148" spans="1:7" ht="43.5">
      <c r="A148" s="118"/>
      <c r="B148" s="119" t="s">
        <v>127</v>
      </c>
      <c r="C148" s="82">
        <f>F148+F149+F150+F151</f>
        <v>22875</v>
      </c>
      <c r="D148" s="7" t="s">
        <v>150</v>
      </c>
      <c r="E148" s="26">
        <f t="shared" si="2"/>
        <v>0</v>
      </c>
      <c r="F148" s="62">
        <v>0</v>
      </c>
      <c r="G148" s="63" t="s">
        <v>162</v>
      </c>
    </row>
    <row r="149" spans="1:7" ht="15" thickBot="1">
      <c r="A149" s="118"/>
      <c r="B149" s="120"/>
      <c r="C149" s="83"/>
      <c r="D149" s="4" t="s">
        <v>151</v>
      </c>
      <c r="E149" s="25">
        <f t="shared" si="2"/>
        <v>15100</v>
      </c>
      <c r="F149" s="25">
        <v>18875</v>
      </c>
      <c r="G149" s="54" t="s">
        <v>162</v>
      </c>
    </row>
    <row r="150" spans="1:7" ht="15" thickBot="1">
      <c r="A150" s="48"/>
      <c r="B150" s="27"/>
      <c r="C150" s="28"/>
      <c r="D150" s="4" t="s">
        <v>143</v>
      </c>
      <c r="E150" s="9">
        <f t="shared" si="2"/>
        <v>0</v>
      </c>
      <c r="F150" s="9">
        <v>0</v>
      </c>
      <c r="G150" s="49"/>
    </row>
    <row r="151" spans="1:7" ht="15" thickBot="1">
      <c r="A151" s="48"/>
      <c r="B151" s="27"/>
      <c r="C151" s="108">
        <v>4000</v>
      </c>
      <c r="D151" s="4" t="s">
        <v>179</v>
      </c>
      <c r="E151" s="9">
        <f t="shared" si="2"/>
        <v>3200</v>
      </c>
      <c r="F151" s="9">
        <v>4000</v>
      </c>
      <c r="G151" s="49" t="s">
        <v>162</v>
      </c>
    </row>
    <row r="152" spans="1:7" ht="15" thickBot="1">
      <c r="A152" s="43"/>
      <c r="B152" s="4"/>
      <c r="C152" s="12">
        <f>C153+C155</f>
        <v>188400</v>
      </c>
      <c r="D152" s="4" t="s">
        <v>129</v>
      </c>
      <c r="E152" s="9"/>
      <c r="F152" s="9"/>
      <c r="G152" s="49"/>
    </row>
    <row r="153" spans="1:7" ht="15" customHeight="1">
      <c r="A153" s="125" t="s">
        <v>188</v>
      </c>
      <c r="B153" s="75" t="s">
        <v>128</v>
      </c>
      <c r="C153" s="109">
        <v>163300</v>
      </c>
      <c r="D153" s="75" t="s">
        <v>152</v>
      </c>
      <c r="E153" s="73">
        <f t="shared" si="2"/>
        <v>130640</v>
      </c>
      <c r="F153" s="73">
        <v>163300</v>
      </c>
      <c r="G153" s="51" t="s">
        <v>167</v>
      </c>
    </row>
    <row r="154" spans="1:7" ht="12.75" customHeight="1" thickBot="1">
      <c r="A154" s="113"/>
      <c r="B154" s="114"/>
      <c r="C154" s="109"/>
      <c r="D154" s="76"/>
      <c r="E154" s="74"/>
      <c r="F154" s="74"/>
      <c r="G154" s="53"/>
    </row>
    <row r="155" spans="1:7" ht="15" thickBot="1">
      <c r="A155" s="112"/>
      <c r="B155" s="4"/>
      <c r="C155" s="108">
        <v>25100</v>
      </c>
      <c r="D155" s="4" t="s">
        <v>153</v>
      </c>
      <c r="E155" s="9">
        <f t="shared" si="2"/>
        <v>20080</v>
      </c>
      <c r="F155" s="9">
        <v>25100</v>
      </c>
      <c r="G155" s="49" t="s">
        <v>162</v>
      </c>
    </row>
    <row r="156" spans="1:7" ht="29.25" thickBot="1">
      <c r="A156" s="43"/>
      <c r="B156" s="4"/>
      <c r="C156" s="12">
        <f>C157+C159</f>
        <v>93000</v>
      </c>
      <c r="D156" s="4" t="s">
        <v>130</v>
      </c>
      <c r="E156" s="9"/>
      <c r="F156" s="9"/>
      <c r="G156" s="55"/>
    </row>
    <row r="157" spans="1:7" ht="15" thickBot="1">
      <c r="A157" s="77"/>
      <c r="B157" s="75">
        <v>4511</v>
      </c>
      <c r="C157" s="109">
        <f>F157</f>
        <v>58000</v>
      </c>
      <c r="D157" s="4" t="s">
        <v>181</v>
      </c>
      <c r="E157" s="73">
        <f t="shared" si="2"/>
        <v>46400</v>
      </c>
      <c r="F157" s="71">
        <v>58000</v>
      </c>
      <c r="G157" s="110" t="s">
        <v>162</v>
      </c>
    </row>
    <row r="158" spans="1:7" ht="15" thickBot="1">
      <c r="A158" s="78"/>
      <c r="B158" s="76"/>
      <c r="C158" s="109"/>
      <c r="D158" s="4"/>
      <c r="E158" s="74"/>
      <c r="F158" s="72"/>
      <c r="G158" s="101"/>
    </row>
    <row r="159" spans="1:7" ht="14.25">
      <c r="A159" s="77"/>
      <c r="B159" s="75">
        <v>4511</v>
      </c>
      <c r="C159" s="109">
        <v>35000</v>
      </c>
      <c r="D159" s="7" t="s">
        <v>180</v>
      </c>
      <c r="E159" s="73">
        <f>F159/1.25</f>
        <v>28000</v>
      </c>
      <c r="F159" s="71">
        <v>35000</v>
      </c>
      <c r="G159" s="110" t="s">
        <v>162</v>
      </c>
    </row>
    <row r="160" spans="1:8" ht="15" thickBot="1">
      <c r="A160" s="78"/>
      <c r="B160" s="76"/>
      <c r="C160" s="109"/>
      <c r="D160" s="4"/>
      <c r="E160" s="74"/>
      <c r="F160" s="72"/>
      <c r="G160" s="101"/>
      <c r="H160" s="19"/>
    </row>
    <row r="161" spans="1:8" ht="14.25">
      <c r="A161" s="77"/>
      <c r="B161" s="75">
        <v>4521</v>
      </c>
      <c r="C161" s="109">
        <v>32262.5</v>
      </c>
      <c r="D161" s="7" t="s">
        <v>182</v>
      </c>
      <c r="E161" s="68">
        <f>F161/1.25</f>
        <v>25810</v>
      </c>
      <c r="F161" s="70">
        <v>32262.5</v>
      </c>
      <c r="G161" s="124" t="s">
        <v>162</v>
      </c>
      <c r="H161" s="19"/>
    </row>
    <row r="162" spans="1:8" ht="15" thickBot="1">
      <c r="A162" s="78"/>
      <c r="B162" s="76"/>
      <c r="C162" s="109"/>
      <c r="D162" s="4"/>
      <c r="E162" s="69"/>
      <c r="F162" s="72"/>
      <c r="G162" s="67"/>
      <c r="H162" s="19"/>
    </row>
    <row r="165" spans="1:8" ht="12">
      <c r="A165" s="104"/>
      <c r="B165" s="104"/>
      <c r="H165" s="19"/>
    </row>
    <row r="166" spans="1:2" ht="14.25">
      <c r="A166" s="104"/>
      <c r="B166" s="105"/>
    </row>
    <row r="168" spans="1:7" ht="14.25">
      <c r="A168" s="126" t="s">
        <v>189</v>
      </c>
      <c r="C168" s="16"/>
      <c r="D168" s="17"/>
      <c r="E168" s="18"/>
      <c r="F168" s="16"/>
      <c r="G168" s="56"/>
    </row>
    <row r="169" spans="3:7" ht="12">
      <c r="C169" s="19"/>
      <c r="D169" s="19"/>
      <c r="E169" s="20"/>
      <c r="F169" s="19"/>
      <c r="G169" s="19"/>
    </row>
    <row r="170" spans="1:7" ht="12">
      <c r="A170" s="126" t="s">
        <v>190</v>
      </c>
      <c r="E170" s="14"/>
      <c r="F170"/>
      <c r="G170" s="32" t="s">
        <v>171</v>
      </c>
    </row>
    <row r="171" ht="14.25">
      <c r="A171" s="8"/>
    </row>
    <row r="172" ht="12">
      <c r="G172" s="58" t="s">
        <v>172</v>
      </c>
    </row>
    <row r="174" ht="14.25">
      <c r="A174" s="8"/>
    </row>
    <row r="175" ht="14.25">
      <c r="A175" s="8"/>
    </row>
    <row r="176" ht="14.25">
      <c r="A176" s="8"/>
    </row>
    <row r="177" ht="14.25">
      <c r="A177" s="8"/>
    </row>
    <row r="178" ht="15">
      <c r="A178" s="1"/>
    </row>
    <row r="179" ht="15">
      <c r="A179" s="1"/>
    </row>
  </sheetData>
  <sheetProtection/>
  <mergeCells count="63">
    <mergeCell ref="A161:A162"/>
    <mergeCell ref="B161:B162"/>
    <mergeCell ref="C161:C162"/>
    <mergeCell ref="A159:A160"/>
    <mergeCell ref="B159:B160"/>
    <mergeCell ref="C159:C160"/>
    <mergeCell ref="E159:E160"/>
    <mergeCell ref="F159:F160"/>
    <mergeCell ref="G159:G160"/>
    <mergeCell ref="A165:B165"/>
    <mergeCell ref="A166:B166"/>
    <mergeCell ref="A157:A158"/>
    <mergeCell ref="B7:G7"/>
    <mergeCell ref="G9:G10"/>
    <mergeCell ref="E9:E10"/>
    <mergeCell ref="G157:G158"/>
    <mergeCell ref="B136:B138"/>
    <mergeCell ref="D98:D99"/>
    <mergeCell ref="D9:D10"/>
    <mergeCell ref="F136:F137"/>
    <mergeCell ref="B153:B154"/>
    <mergeCell ref="D153:D154"/>
    <mergeCell ref="E98:E99"/>
    <mergeCell ref="C132:C133"/>
    <mergeCell ref="C136:C137"/>
    <mergeCell ref="B9:B10"/>
    <mergeCell ref="F57:F58"/>
    <mergeCell ref="C9:C10"/>
    <mergeCell ref="C28:C29"/>
    <mergeCell ref="E57:E58"/>
    <mergeCell ref="C115:C116"/>
    <mergeCell ref="D115:D116"/>
    <mergeCell ref="E115:E116"/>
    <mergeCell ref="B115:B116"/>
    <mergeCell ref="A57:A58"/>
    <mergeCell ref="B57:B58"/>
    <mergeCell ref="C57:C58"/>
    <mergeCell ref="D57:D58"/>
    <mergeCell ref="F132:F133"/>
    <mergeCell ref="F98:F99"/>
    <mergeCell ref="F115:F116"/>
    <mergeCell ref="C157:C158"/>
    <mergeCell ref="F153:F154"/>
    <mergeCell ref="B157:B158"/>
    <mergeCell ref="A132:A133"/>
    <mergeCell ref="D132:D133"/>
    <mergeCell ref="B132:B133"/>
    <mergeCell ref="A136:A137"/>
    <mergeCell ref="E132:E133"/>
    <mergeCell ref="D136:D137"/>
    <mergeCell ref="E136:E137"/>
    <mergeCell ref="C153:C154"/>
    <mergeCell ref="E153:E154"/>
    <mergeCell ref="A98:A99"/>
    <mergeCell ref="B98:B99"/>
    <mergeCell ref="C98:C99"/>
    <mergeCell ref="A148:A149"/>
    <mergeCell ref="B148:B149"/>
    <mergeCell ref="C148:C149"/>
    <mergeCell ref="A153:A154"/>
    <mergeCell ref="A115:A116"/>
    <mergeCell ref="F157:F158"/>
    <mergeCell ref="E157:E15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korisnik540</dc:creator>
  <cp:keywords/>
  <dc:description/>
  <cp:lastModifiedBy>Korisnik540</cp:lastModifiedBy>
  <cp:lastPrinted>2013-03-25T12:32:51Z</cp:lastPrinted>
  <dcterms:created xsi:type="dcterms:W3CDTF">2011-11-17T08:04:39Z</dcterms:created>
  <dcterms:modified xsi:type="dcterms:W3CDTF">2013-03-25T12:34:31Z</dcterms:modified>
  <cp:category/>
  <cp:version/>
  <cp:contentType/>
  <cp:contentStatus/>
</cp:coreProperties>
</file>